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oppalveluto365.sharepoint.com/sites/srv00003/Tuotanto/Pilari III/2023_03/"/>
    </mc:Choice>
  </mc:AlternateContent>
  <xr:revisionPtr revIDLastSave="439" documentId="101_{98EC0516-1C0F-4CEC-B495-5C1604D7E28A}" xr6:coauthVersionLast="47" xr6:coauthVersionMax="47" xr10:uidLastSave="{0684867A-3BED-4401-BB65-F6A204DAB0AB}"/>
  <bookViews>
    <workbookView xWindow="-110" yWindow="-110" windowWidth="19420" windowHeight="10420" tabRatio="791" xr2:uid="{00000000-000D-0000-FFFF-FFFF00000000}"/>
  </bookViews>
  <sheets>
    <sheet name="Table of contents" sheetId="1" r:id="rId1"/>
    <sheet name="1 Own funds &amp; capital adequacy" sheetId="80" r:id="rId2"/>
    <sheet name="Table 1.1" sheetId="2" r:id="rId3"/>
    <sheet name="Table 1.2" sheetId="4" r:id="rId4"/>
    <sheet name="Table 1.3" sheetId="5" r:id="rId5"/>
    <sheet name="Table 1.4" sheetId="7" r:id="rId6"/>
    <sheet name="Table 1.5" sheetId="6" r:id="rId7"/>
    <sheet name="2 Other disclosures" sheetId="72" r:id="rId8"/>
    <sheet name="Table 2.1 &amp; 2.2" sheetId="22" r:id="rId9"/>
  </sheets>
  <externalReferences>
    <externalReference r:id="rId10"/>
  </externalReferences>
  <definedNames>
    <definedName name="_Hlk69478615" localSheetId="4">'Table 1.3'!#REF!</definedName>
    <definedName name="Currency">[1]Cover!$C$2</definedName>
    <definedName name="D0_Unit">[1]Cover!$C$6</definedName>
    <definedName name="DataType">[1]Cover!$C$4</definedName>
    <definedName name="Datatype_Code">[1]Cover!$C$5</definedName>
    <definedName name="FINSTMT_IFRS">[1]Cover!$C$11</definedName>
    <definedName name="hierarkia">[1]Cover!$C$7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eriod">[1]Cover!$C$30</definedName>
    <definedName name="_xlnm.Print_Area" localSheetId="1">'1 Own funds &amp; capital adequacy'!$A$1:$B$9</definedName>
    <definedName name="_xlnm.Print_Area" localSheetId="7">'2 Other disclosures'!$A$1:$B$6</definedName>
    <definedName name="_xlnm.Print_Area" localSheetId="2">'Table 1.1'!$A$1:$C$39</definedName>
    <definedName name="_xlnm.Print_Area" localSheetId="3">'Table 1.2'!$A$1:$E$52</definedName>
    <definedName name="_xlnm.Print_Area" localSheetId="4">'Table 1.3'!$A$1:$D$39</definedName>
    <definedName name="_xlnm.Print_Area" localSheetId="5">'Table 1.4'!$A$1:$G$53</definedName>
    <definedName name="_xlnm.Print_Area" localSheetId="6">'Table 1.5'!$A$1:$D$25</definedName>
    <definedName name="_xlnm.Print_Area" localSheetId="8">'Table 2.1 &amp; 2.2'!$A$1:$J$63</definedName>
    <definedName name="_xlnm.Print_Area" localSheetId="0">'Table of contents'!$A$1:$B$17</definedName>
    <definedName name="Year">[1]Cover!$C$27</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4" l="1"/>
  <c r="C28" i="7"/>
  <c r="C29" i="7"/>
  <c r="B18" i="2"/>
  <c r="B25" i="2"/>
  <c r="B29" i="2"/>
  <c r="B34" i="2"/>
  <c r="B35" i="2"/>
  <c r="D9" i="5"/>
  <c r="D16" i="5"/>
  <c r="C9" i="5"/>
  <c r="C16" i="5"/>
</calcChain>
</file>

<file path=xl/sharedStrings.xml><?xml version="1.0" encoding="utf-8"?>
<sst xmlns="http://schemas.openxmlformats.org/spreadsheetml/2006/main" count="312" uniqueCount="256">
  <si>
    <t>Table of Contents</t>
  </si>
  <si>
    <t>OP Amalgamation’s own funds and capital adequacy</t>
  </si>
  <si>
    <t>Table 1.1</t>
  </si>
  <si>
    <t>Own funds</t>
  </si>
  <si>
    <t>Table 1.2</t>
  </si>
  <si>
    <t>Overview of total risk exposure amounts (EU OV1)</t>
  </si>
  <si>
    <t>Table 1.3</t>
  </si>
  <si>
    <t>Capital Ratios</t>
  </si>
  <si>
    <t>Table 1.4</t>
  </si>
  <si>
    <t>Key Metrics template (EU KM1)</t>
  </si>
  <si>
    <t>Table 1.5</t>
  </si>
  <si>
    <t>Financial conglomerates information on own funds and capital adequacy ratio (EU INS2)</t>
  </si>
  <si>
    <t>Other disclosures</t>
  </si>
  <si>
    <t>Quantitative information of LCR (EU LIQ1)</t>
  </si>
  <si>
    <t>Qualitative information on LCR (EU LIQB)</t>
  </si>
  <si>
    <t>1 OP amalgamation’s own funds and capital adequacy</t>
  </si>
  <si>
    <t>This report discloses a summary of information on the capital adequacy of the consolidated group of the amalgamation of member cooperative banks, as specified in Part 8 of the Capital Requirements Regulation of the European Parliament and of the Council No. 575/2013 as amended (CRR) (Pillar III disclosures) in compliance with the delegated acts and guidelines issued by the European Banking Authority. Given that this information is based on the consolidated capital adequacy on the amalgamation of member cooperative banks, it is not directly comparable with other information disclosed on OP Financial Group. The Report is unaudited.</t>
  </si>
  <si>
    <t>OP Financial Group’s risk management practices and goals can be found in OP Financial Group’s Capital Adequacy and Risk Management Report 2022. OP Financial Group’s Corporate Governance and steering systems are available on websites covering respective issues (op.fi &gt; OP Financial Group &gt; About us &gt; Corporate Governance) and in OP Financial Group’s Corporate Governance Statement.</t>
  </si>
  <si>
    <t>A description of the remuneration schemes and practices can be found in Note 10 in the financial statement 2022, OP Financial Group’s website dealing with remuneration (op.fi &gt; OP Financial Group &gt; About us &gt; Corporate governance &gt; Remuneration) as well as in OP Financial Group’s Remuneration Policy for Governing Bodies, Remuneration Report for Governing Bodies 2022 and Corporate Governance Statement.</t>
  </si>
  <si>
    <t>1.1 Own Funds</t>
  </si>
  <si>
    <t>EUR million</t>
  </si>
  <si>
    <t>31 Dec 2022</t>
  </si>
  <si>
    <t>OP Financial Group's equity capital</t>
  </si>
  <si>
    <t>The effect of insurance companies on the Group’s shareholders’ equity is excluded</t>
  </si>
  <si>
    <t>Fair value reserve, cash flow hedge</t>
  </si>
  <si>
    <t>Common Equity Tier 1 (CET1) before deductions</t>
  </si>
  <si>
    <t>Intangible assets</t>
  </si>
  <si>
    <t>Excess funding of pension liability and valuation adjustments</t>
  </si>
  <si>
    <t>Items deducted from cooperative capital</t>
  </si>
  <si>
    <t>Shortfall of ECL minus expected losses</t>
  </si>
  <si>
    <t>Insufficient coverage for non-performing exposures</t>
  </si>
  <si>
    <t>Common Equity Tier 1 capital (CET1)</t>
  </si>
  <si>
    <t/>
  </si>
  <si>
    <t>Hybrid capital to which transitional provision is applied</t>
  </si>
  <si>
    <t>Additional Tier 1 capital (AT1)</t>
  </si>
  <si>
    <t>Tier 1 capital  (T1)</t>
  </si>
  <si>
    <t>Debenture loans</t>
  </si>
  <si>
    <t>Debenture loans to which transitional provision is applied</t>
  </si>
  <si>
    <t>Tier 2 capital (T2)</t>
  </si>
  <si>
    <t>Own Funds</t>
  </si>
  <si>
    <t>OP Financial Group has applied transitional provisions regarding old debenture loans. IFRS 9 transitional provision has not been applied.</t>
  </si>
  <si>
    <t>1.2 Overview of total risk exposure amounts (EU OV1)</t>
  </si>
  <si>
    <t>Total risk exposure amounts (TREA)</t>
  </si>
  <si>
    <t>Total own funds requirements</t>
  </si>
  <si>
    <t>a</t>
  </si>
  <si>
    <t>b</t>
  </si>
  <si>
    <t>c</t>
  </si>
  <si>
    <t>30 Sep 2022</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</si>
  <si>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</si>
  <si>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</si>
  <si>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</si>
  <si>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</si>
  <si>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</si>
  <si>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</si>
  <si>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</si>
  <si>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</si>
  <si>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</si>
  <si>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</si>
  <si>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</si>
  <si>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</si>
  <si>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</si>
  <si>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</si>
  <si>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</si>
  <si>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</si>
  <si>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</si>
  <si>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</si>
  <si>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</si>
  <si>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</si>
  <si>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</si>
  <si>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</si>
  <si>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</si>
  <si>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</si>
  <si>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</si>
  <si>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</si>
  <si>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</si>
  <si>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</si>
  <si>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</si>
  <si>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</si>
  <si>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</si>
  <si>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</si>
  <si>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t>
  </si>
  <si>
    <t>24b</t>
  </si>
  <si>
    <t>Other risks</t>
  </si>
  <si>
    <t>Total</t>
  </si>
  <si>
    <t xml:space="preserve">The future changes in the EU Capital Requirements Regulation (CRR3), which will implement the final elements of Basel III, are assessed to not have a substantial effect on the capital adequacy of OP Financial Group. The changes should take effect in 2025. </t>
  </si>
  <si>
    <t>1.3 Capital Ratios</t>
  </si>
  <si>
    <t>Ratios, %</t>
  </si>
  <si>
    <t>CET1 capital ratio</t>
  </si>
  <si>
    <t>Tier 1 ratio</t>
  </si>
  <si>
    <t>Capital adequacy ratio</t>
  </si>
  <si>
    <t>Ratios, fully loaded, %</t>
  </si>
  <si>
    <t>Capital requirement, EUR million</t>
  </si>
  <si>
    <t>Capital base</t>
  </si>
  <si>
    <t>Capital requirement</t>
  </si>
  <si>
    <t>Buffer for capital requirements</t>
  </si>
  <si>
    <t>1.4 Key metrics template (EU KM1)</t>
  </si>
  <si>
    <t>d</t>
  </si>
  <si>
    <t>e</t>
  </si>
  <si>
    <t>30 June 2022</t>
  </si>
  <si>
    <t>31 March 2022</t>
  </si>
  <si>
    <t>Available own funds (amounts)</t>
  </si>
  <si>
    <t xml:space="preserve">Common Equity Tier 1 (CET1) capital </t>
  </si>
  <si>
    <t xml:space="preserve">Tier 1 capital </t>
  </si>
  <si>
    <t xml:space="preserve">Total capital </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</si>
  <si>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</si>
  <si>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</si>
  <si>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</si>
  <si>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</si>
  <si>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</si>
  <si>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</si>
  <si>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</si>
  <si>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</si>
  <si>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</si>
  <si>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</si>
  <si>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 *</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</si>
  <si>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</si>
  <si>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</si>
  <si>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</si>
  <si>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</si>
  <si>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</si>
  <si>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</si>
  <si>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</si>
  <si>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</si>
  <si>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</si>
  <si>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</si>
  <si>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</si>
  <si>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</si>
  <si>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</si>
  <si>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</si>
  <si>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</si>
  <si>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</si>
  <si>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 xml:space="preserve">CET1 available after meeting the total SREP own funds requirements (%) </t>
  </si>
  <si>
    <t>Leverage ratio</t>
  </si>
  <si>
    <t>Total exposure measure</t>
  </si>
  <si>
    <t>Leverage ratio (%)</t>
  </si>
  <si>
    <r>
      <t>Additional own funds requirements to address the risk of excessive leverage (as a percentage of total exposure measure)</t>
    </r>
    <r>
      <rPr>
        <b/>
        <sz val="11"/>
        <color theme="9"/>
        <rFont val="OP Chevin Pro Light"/>
        <family val="2"/>
        <scheme val="minor"/>
      </rPr>
      <t/>
    </r>
  </si>
  <si>
    <t>EU 14a</t>
  </si>
  <si>
    <t xml:space="preserve">Additional own funds requirements to address the risk of excessive leverage (%) </t>
  </si>
  <si>
    <t>EU 14b</t>
  </si>
  <si>
    <t xml:space="preserve">     of which: to be made up of CET1 capital (percentage points)</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</si>
  <si>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</si>
  <si>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</si>
  <si>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</si>
  <si>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</si>
  <si>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</si>
  <si>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</si>
  <si>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</si>
  <si>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</si>
  <si>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</si>
  <si>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</si>
  <si>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</si>
  <si>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</si>
  <si>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</si>
  <si>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</si>
  <si>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</si>
  <si>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</si>
  <si>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</si>
  <si>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</si>
  <si>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</si>
  <si>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 P2R may be covered with different capital buckets (CET1, AT1 and T2). Since OP Financial Group has not issued AT1 instruments, also AT1 bucket of P2R has been covered with CET1. In case AT1 and T2 buckets were full, the P2R covered by CET1 would be 1.27%.</t>
  </si>
  <si>
    <t>June and March 2022 Total available stable funding and NSFR ratio figures have been amended after their initial disclosure.</t>
  </si>
  <si>
    <t>1.5 Capital base of the financial conglomerate (EU INS2)</t>
  </si>
  <si>
    <t>Other sector-specific items excluded from capital base</t>
  </si>
  <si>
    <t>Goodwill and intangible assets</t>
  </si>
  <si>
    <t>Insurance business valuation differences</t>
  </si>
  <si>
    <t>Proposed profit distribution</t>
  </si>
  <si>
    <t>Items under IFRS deducted from capital base*</t>
  </si>
  <si>
    <t>Conglomerate's capital base, total</t>
  </si>
  <si>
    <t>Regulatory capital requirement for credit institutions**</t>
  </si>
  <si>
    <t>Regulatory capital requirement for insurance operations***</t>
  </si>
  <si>
    <t>INS2-1</t>
  </si>
  <si>
    <t>Conglomerate’s total minimum capital requirement</t>
  </si>
  <si>
    <t>Conglomerate’s capital adequacy</t>
  </si>
  <si>
    <t>INS2-2</t>
  </si>
  <si>
    <t>Conglomerate’s capital adequacy ratio (capital base/minimum of capital base) (%)</t>
  </si>
  <si>
    <t>*Excess funding of pension liability, portion of cash flow hedge of fair value reserve</t>
  </si>
  <si>
    <t>*** Estimate of aggregate SCR under Solvency II</t>
  </si>
  <si>
    <t>f</t>
  </si>
  <si>
    <t>g</t>
  </si>
  <si>
    <t>h</t>
  </si>
  <si>
    <t>Scope of consolidation: consolidated</t>
  </si>
  <si>
    <t>Total unweighted value (average)</t>
  </si>
  <si>
    <t>Total weighted value (average)</t>
  </si>
  <si>
    <t>EU 1a</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</si>
  <si>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</si>
  <si>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</si>
  <si>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</si>
  <si>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</si>
  <si>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</si>
  <si>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</si>
  <si>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</si>
  <si>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</si>
  <si>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 of which:</t>
  </si>
  <si>
    <t>Operational deposits (all counterparties) and deposits in networks of cooperative banks</t>
  </si>
  <si>
    <t>Non-operational deposits (all counterparties)</t>
  </si>
  <si>
    <t>Unsecured debt</t>
  </si>
  <si>
    <t>Secured wholesale funding</t>
  </si>
  <si>
    <t>Additional requirements, of which:</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</si>
  <si>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</si>
  <si>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</si>
  <si>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</si>
  <si>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</si>
  <si>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</si>
  <si>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</si>
  <si>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</si>
  <si>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</si>
  <si>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</si>
  <si>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</si>
  <si>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</si>
  <si>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</si>
  <si>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</si>
  <si>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</si>
  <si>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</si>
  <si>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EU-20a</t>
  </si>
  <si>
    <t>Fully exempt inflows</t>
  </si>
  <si>
    <t>EU-20b</t>
  </si>
  <si>
    <t>Inflows subject to 90% cap</t>
  </si>
  <si>
    <t>EU-20c</t>
  </si>
  <si>
    <t>Inflows subject to 75% cap</t>
  </si>
  <si>
    <t xml:space="preserve">TOTAL ADJUSTED VALUE </t>
  </si>
  <si>
    <t>EU-21</t>
  </si>
  <si>
    <t>LIQUIDITY BUFFER</t>
  </si>
  <si>
    <t>TOTAL NET CASH OUTFLOWS</t>
  </si>
  <si>
    <t>LIQUIDITY COVERAGE RATIO</t>
  </si>
  <si>
    <t>The liquidity coverage ratio figures are presented as month-end averages for each quarter.</t>
  </si>
  <si>
    <t xml:space="preserve">OP Financial Group’s funding position and liquidity is strong. </t>
  </si>
  <si>
    <t>The Liquidity Coverage Ratio (LCR)</t>
  </si>
  <si>
    <t>Concentration of funding and liquidity sources</t>
  </si>
  <si>
    <t xml:space="preserve">Diversification of funding in terms of tenors, regions and products is an important element of liquidity risk management framework. Non-maturity deposits are the main form of funding. Funding from retail customer deposits is very diversified and is based on long-term customer relationships. It is therefore largely considered stable funding. Wholesale funding must be diversified. This reduces the Group’s dependence on individual funding sources and the risks associated with price and availability of funding. A high-quality home loan portfolio secures a low-cost financing for banking. Refinancing risk associated with OP Mortgage Bank's secured wholesale funding is low and it can be considered a stable funding source. Sufficient unsecured long-term wholesale funding also ensures the fulfilment of the regulatory requirements (MREL, NSFR) and rating targets. Moderate asset encumbrance (AE) ensures the availability of unsecured long-term wholesale funding and the adequacy of liquidity contingency items. Short-term wholesale funding is used to primarily react to changes in the liquidity position. </t>
  </si>
  <si>
    <t>Composition of HQLA</t>
  </si>
  <si>
    <t>Derivative exposures and potential collateral calls</t>
  </si>
  <si>
    <t>The majority of outflows related to derivative exposures and other collateral requirements are in relation to derivative contractual cash outflows that are offset by derivative cash inflows. The impact of an adverse market scenario on derivatives based on the 24 month historical lookback approach and the potential posting of additional collateral as a result of a 3 notch downgrade of OP Financial Group’s credit rating (as per regulatory requirements).</t>
  </si>
  <si>
    <t>Currency mismatch in the LCR:</t>
  </si>
  <si>
    <t xml:space="preserve">The LCR is calculated for EUR currency. In case other currencies are identified as significant currencies (having liabilities &gt; 5 % of total group liabilities excluding regulatory capital and off balance sheet liabilities) in accordance with the Commission Delegated Regulation (EU) 2015/61 the LCR is calculated in those currencies. Asset positions in all currencies are being monitored.  </t>
  </si>
  <si>
    <t>31 March 2023</t>
  </si>
  <si>
    <t>Quarter ending on (31 March 2023)</t>
  </si>
  <si>
    <t>General credit risk adjustments</t>
  </si>
  <si>
    <t>2.1 Quantitative information of LCR (EU LIQ1)</t>
  </si>
  <si>
    <t>2.2 Qualitative information on LCR (EU LIQB)</t>
  </si>
  <si>
    <t>The table presents how OP Amalgamation’s CET1 capital derives from OP Financial Group’s equity capital. The CET1 capital was improved by Banking earnings, of which the planned full-year profit distribution has been subtracted, and the elimination of the allowance for expected losses based on the IRBA, which resulted from the transition to the Standardised Approach to credit risk. The amount of Profit Shares in CET1 capital was EUR 3.3 billion (3.2).</t>
  </si>
  <si>
    <t xml:space="preserve">Planned profit distribution and unpaid profit distribution for previous financial year  </t>
  </si>
  <si>
    <t>The amalgamation of cooperative banks consists of the amalgamation’s central cooperative (OP Cooperative), the central cooperative’s member credit institutions and the companies belonging to their consolidation groups. Although OP Financial Group’s insurance companies do not belong to the amalgamation of cooperative banks, investments made in them have a major impact on capital adequacy calculated in accordance with the capital adequacy regulations for credit institutions. More detailed information on companies within the consolidation group can be found in Notes 23 and 84 to the financial statements 2022 and in the table 5.22 of the OP Amalgamation Pillar III tables 2022. Changes in Group structure are presented in OP Financial Group’s Interim Report 1 January - 31 March 2023.</t>
  </si>
  <si>
    <t>The risk exposure amount (REA) totalled EUR 72.9 billion (72.3), or 1% higher than on 31 December 2022. In the first quarter, OP Financial Group adopted the Standardised Approach in its capital adequacy measurement, instead of the internal ratings-based approach that it applied earlier. The transition increased the total risk exposure amount, but the change had no impact on the capital adequacy ratio.</t>
  </si>
  <si>
    <t xml:space="preserve">OP Financial Group’s CET1 ratio was 18.3% (17.4), which exceeds the minimum regulatory requirement by 6.0 percentage points. The ratio was improved by earnings performance and a decrease in risk-weighted assets which resulted from a decrease in the loan portfolio. </t>
  </si>
  <si>
    <t>Other items included in Banking’s Tier 1 and Tier 2 capital</t>
  </si>
  <si>
    <t>OP Financial Group's capital base, calculated according to the Act on the Supervision of Financial and Insurance Conglomerates (FiCo), exceeded the minimum amount specified in the Act by EUR 4.2 billion (4.1). Banking capital requirement rose to 14.3%, calculated on risk-weighted assets. The ratio of OP Financial Group’s capital base to the minimum capital requirement was 137% (137). As a result of the buffer requirements for banking and the solvency requirements for insurance companies, the minimum FiCo solvency of 100% reflects the level within which the conglomerate can operate without regulatory obligations resulting from buffers below the required level.</t>
  </si>
  <si>
    <t>** Total risk exposure amount x 14.3%</t>
  </si>
  <si>
    <t xml:space="preserve">On 31 March 2023, the average margin of OP Financial Group's senior and senior non-preferred wholesale funding and covered bonds was 31 basis points (27). </t>
  </si>
  <si>
    <t xml:space="preserve">In January–March, OP Financial Group issued long-term bonds worth EUR 1.2 billion (0.5). In the reporting period, OP Financial Group repaid in full the EUR 12 billion in TLTRO III loans. </t>
  </si>
  <si>
    <t>OP Amalgamation Pillar III Tables 31 March 2023</t>
  </si>
  <si>
    <t>OP Financial Group has used the Standardised Approach to measure capital requirement for credit risks, operational risks and market risks. Also Counterparty credit risk is calculated according to the standardised approach (SA-CCR). Standardised approach for credit risks has been applied from first quarter of year 2023, previously internal ratings-based approach (IRBA) has been used for credit risks. 31 December 2022 figures for credit risks are according to IRBA, but include the effect of RWA floor based on standardised approach to mitigate the impact of transition to standardised approach.</t>
  </si>
  <si>
    <t>As a credit institution, OP Financial Group’s capital adequacy is on a solid basis compared to the statutory requirements and those set by the authorities. The statutory minimum for the capital adequacy ratio is 8% and for the CET1 ratio 4.5%; the minimum requirement of 1.5% for AT1, which needs to be covered with CET1, raises the CET1 minimum to 6.0%. The requirement for the capital conservation buffer of 2.5% under the Act on Credit Institutions, the O-SII buffer of 1.5% and the ECB’s P2R requirement increase, in practice, the minimum total capital ratio to 14.3% and the minimum CET1 ratio to 12.3%, including the shortfalls of Additional Tier 1 (AT1) and Tier 2 (T2) capital. 
The Finnish Financial Supervisory Authority (FIN-FSA) makes a macroprudential policy decision on a quarterly basis. In March 2023, the FIN-FSA reiterated its decision not to impose a countercyclical capital buffer requirement on banks. In its macroprudential policy decision in March 2023, the FIN-FSA set a systematic risk buffer of 1% for OP Financial Group, effective as of 1 April 2024.</t>
  </si>
  <si>
    <t>OP Financial Group's average LCR of 220% (twelve months average) has been calculated in accordance with the Commission Delegated Regulation (EU) 2015/61 and the EBA Guidelines on LCR disclosure to complement the disclosure of liquidity risk management under Article 435 CRR. The Group’s Liquidity Coverage Ratio (LCR) was 217% as of March 31, 2023, or 14.2 billion of excess over the regulatory minimum of 100 %. This compares to 221%, or € 17.5 billion of excess liquidity at March 31, 2022.</t>
  </si>
  <si>
    <t>The HQLA as of 31 March 2023 of 26.3 billion euros is primarily held in Level 1 cash and central bank reserves (94.7%), Level 2A bonds (3.6%) and Level 2B bonds (1.7%). This compares to 31.9 billion euros as of March 31, 2022 primarily held in Level 1 cash and central bank reserves (97.7%). In table 2.1 HQLA is presented as month-end-averages for each quarter.</t>
  </si>
  <si>
    <t>Table 2.1</t>
  </si>
  <si>
    <t>Table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</si>
</sst>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40">
    <font>
      <sz val="11"/>
      <color theme="1"/>
      <name val="OP Chevin Pro Light"/>
      <family val="2"/>
      <scheme val="minor"/>
    </font>
    <font>
      <sz val="11"/>
      <color theme="1"/>
      <name val="OP Chevin Pro Light"/>
      <family val="2"/>
      <scheme val="minor"/>
    </font>
    <font>
      <sz val="14"/>
      <name val="OP Chevin Pro Light"/>
      <family val="2"/>
    </font>
    <font>
      <sz val="10"/>
      <name val="Arial"/>
      <family val="2"/>
    </font>
    <font>
      <sz val="11"/>
      <color indexed="53"/>
      <name val="OP Chevin Pro Light"/>
      <family val="2"/>
    </font>
    <font>
      <b/>
      <sz val="11"/>
      <color theme="9"/>
      <name val="OP Chevin Pro Light"/>
      <family val="2"/>
      <scheme val="minor"/>
    </font>
    <font>
      <sz val="11"/>
      <color theme="1"/>
      <name val="OP Chevin Pro Light"/>
      <family val="2"/>
      <charset val="238"/>
      <scheme val="minor"/>
    </font>
    <font>
      <b/>
      <sz val="10"/>
      <name val="Arial"/>
      <family val="2"/>
    </font>
    <font>
      <b/>
      <sz val="12"/>
      <name val="Arial"/>
      <family val="2"/>
    </font>
    <font>
      <b/>
      <sz val="20"/>
      <name val="Arial"/>
      <family val="2"/>
    </font>
    <font>
      <b/>
      <sz val="11"/>
      <color indexed="53"/>
      <name val="OP Chevin Pro Light"/>
      <family val="2"/>
    </font>
    <font>
      <u/>
      <sz val="11"/>
      <color theme="10"/>
      <name val="OP Chevin Pro Light"/>
      <family val="2"/>
      <scheme val="minor"/>
    </font>
    <font>
      <sz val="8"/>
      <name val="OP Chevin Pro Light"/>
      <family val="2"/>
      <scheme val="minor"/>
    </font>
    <font>
      <i/>
      <sz val="12"/>
      <name val="OP Chevin Pro Medium"/>
      <family val="2"/>
    </font>
    <font>
      <sz val="9"/>
      <name val="Calibri"/>
      <family val="2"/>
    </font>
    <font>
      <sz val="10"/>
      <name val="Calibri"/>
      <family val="2"/>
    </font>
    <font>
      <sz val="14"/>
      <name val="Calibri"/>
      <family val="2"/>
    </font>
    <font>
      <b/>
      <sz val="10"/>
      <name val="Calibri"/>
      <family val="2"/>
    </font>
    <font>
      <sz val="11"/>
      <color theme="1"/>
      <name val="Calibri"/>
      <family val="2"/>
    </font>
    <font>
      <sz val="9"/>
      <color theme="1"/>
      <name val="Calibri"/>
      <family val="2"/>
    </font>
    <font>
      <b/>
      <sz val="9"/>
      <name val="Calibri"/>
      <family val="2"/>
    </font>
    <font>
      <i/>
      <sz val="9"/>
      <name val="Calibri"/>
      <family val="2"/>
    </font>
    <font>
      <sz val="9"/>
      <color rgb="FFFF0000"/>
      <name val="Calibri"/>
      <family val="2"/>
    </font>
    <font>
      <sz val="11"/>
      <color rgb="FFFF0000"/>
      <name val="Calibri"/>
      <family val="2"/>
    </font>
    <font>
      <sz val="10"/>
      <color theme="1"/>
      <name val="Calibri"/>
      <family val="2"/>
    </font>
    <font>
      <sz val="10"/>
      <color rgb="FF000000"/>
      <name val="Calibri"/>
      <family val="2"/>
    </font>
    <font>
      <sz val="16"/>
      <color indexed="53"/>
      <name val="Calibri"/>
      <family val="2"/>
    </font>
    <font>
      <sz val="20"/>
      <name val="Calibri"/>
      <family val="2"/>
    </font>
    <font>
      <sz val="14"/>
      <color indexed="53"/>
      <name val="Calibri"/>
      <family val="2"/>
    </font>
    <font>
      <sz val="16"/>
      <name val="Calibri"/>
      <family val="2"/>
    </font>
    <font>
      <sz val="10"/>
      <color rgb="FFFF0000"/>
      <name val="Calibri"/>
      <family val="2"/>
    </font>
    <font>
      <sz val="8"/>
      <color indexed="53"/>
      <name val="Calibri"/>
      <family val="2"/>
    </font>
    <font>
      <b/>
      <sz val="9"/>
      <color indexed="53"/>
      <name val="Calibri"/>
      <family val="2"/>
    </font>
    <font>
      <sz val="9"/>
      <color theme="4"/>
      <name val="Calibri"/>
      <family val="2"/>
    </font>
    <font>
      <b/>
      <sz val="10"/>
      <color theme="1"/>
      <name val="Calibri"/>
      <family val="2"/>
    </font>
    <font>
      <b/>
      <sz val="11"/>
      <color theme="1"/>
      <name val="Calibri"/>
      <family val="2"/>
    </font>
    <font>
      <sz val="10"/>
      <color indexed="8"/>
      <name val="Helvetica Neue"/>
    </font>
    <font>
      <u/>
      <sz val="10"/>
      <name val="Calibri"/>
      <family val="2"/>
    </font>
    <font>
      <u/>
      <sz val="9"/>
      <color rgb="FFFF0000"/>
      <name val="Calibri"/>
      <family val="2"/>
    </font>
    <font>
      <sz val="11"/>
      <name val="Calibri"/>
      <family val="2"/>
    </font>
  </fonts>
  <fills count="7">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theme="2"/>
        <bgColor indexed="64"/>
      </patternFill>
    </fill>
    <fill>
      <patternFill patternType="solid">
        <fgColor theme="0" tint="-4.9989318521683403E-2"/>
        <bgColor indexed="64"/>
      </patternFill>
    </fill>
    <fill>
      <patternFill patternType="solid">
        <fgColor theme="1" tint="0.7999816888943144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21">
    <xf numFmtId="0" fontId="0" fillId="0" borderId="0"/>
    <xf numFmtId="9" fontId="1" fillId="0" borderId="0" applyFont="0" applyFill="0" applyBorder="0" applyAlignment="0" applyProtection="0"/>
    <xf numFmtId="0" fontId="2" fillId="0" borderId="0">
      <alignment horizontal="left"/>
    </xf>
    <xf numFmtId="0" fontId="3" fillId="0" borderId="0"/>
    <xf numFmtId="0" fontId="4" fillId="0" borderId="0"/>
    <xf numFmtId="0" fontId="3" fillId="0" borderId="0">
      <alignment vertical="center"/>
    </xf>
    <xf numFmtId="3" fontId="3" fillId="2" borderId="2" applyFont="0">
      <alignment horizontal="right" vertical="center"/>
      <protection locked="0"/>
    </xf>
    <xf numFmtId="0" fontId="6" fillId="0" borderId="0"/>
    <xf numFmtId="0" fontId="3" fillId="0" borderId="0">
      <alignment vertical="center"/>
    </xf>
    <xf numFmtId="0" fontId="8" fillId="0" borderId="0" applyNumberFormat="0" applyFill="0" applyBorder="0" applyAlignment="0" applyProtection="0"/>
    <xf numFmtId="0" fontId="9" fillId="3" borderId="9" applyNumberFormat="0" applyFill="0" applyBorder="0" applyAlignment="0" applyProtection="0">
      <alignment horizontal="left"/>
    </xf>
    <xf numFmtId="0" fontId="7" fillId="3" borderId="5" applyFont="0" applyBorder="0">
      <alignment horizontal="center" wrapText="1"/>
    </xf>
    <xf numFmtId="0" fontId="3" fillId="0" borderId="0"/>
    <xf numFmtId="0" fontId="10" fillId="0" borderId="0"/>
    <xf numFmtId="0" fontId="3" fillId="0" borderId="0"/>
    <xf numFmtId="0" fontId="3" fillId="0" borderId="0"/>
    <xf numFmtId="0" fontId="11" fillId="0" borderId="0" applyNumberFormat="0" applyFill="0" applyBorder="0" applyAlignment="0" applyProtection="0"/>
    <xf numFmtId="0" fontId="13" fillId="0" borderId="0">
      <alignment horizontal="left"/>
    </xf>
    <xf numFmtId="0" fontId="36" fillId="0" borderId="0" applyNumberFormat="0" applyFill="0" applyBorder="0" applyProtection="0">
      <alignment vertical="top" wrapText="1"/>
    </xf>
    <xf numFmtId="0" fontId="1" fillId="0" borderId="0"/>
    <xf numFmtId="0" fontId="3" fillId="0" borderId="0"/>
  </cellStyleXfs>
  <cellXfs count="181">
    <xf numFmtId="0" fontId="0" fillId="0" borderId="0" xfId="0"/>
    <xf numFmtId="0" fontId="15" fillId="0" borderId="0" xfId="0" applyFont="1" applyAlignment="1">
      <alignment vertical="center"/>
    </xf>
    <xf numFmtId="0" fontId="15" fillId="0" borderId="0" xfId="0" applyFont="1"/>
    <xf numFmtId="0" fontId="16" fillId="0" borderId="0" xfId="2" applyFont="1">
      <alignment horizontal="left"/>
    </xf>
    <xf numFmtId="0" fontId="17" fillId="0" borderId="0" xfId="0" applyFont="1"/>
    <xf numFmtId="0" fontId="15" fillId="0" borderId="0" xfId="0" applyFont="1" applyAlignment="1">
      <alignment horizontal="left" wrapText="1"/>
    </xf>
    <xf numFmtId="0" fontId="14" fillId="0" borderId="0" xfId="0" applyFont="1"/>
    <xf numFmtId="0" fontId="18" fillId="4" borderId="0" xfId="0" applyFont="1" applyFill="1"/>
    <xf numFmtId="0" fontId="19" fillId="0" borderId="0" xfId="0" applyFont="1"/>
    <xf numFmtId="0" fontId="18" fillId="0" borderId="0" xfId="0" applyFont="1"/>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indent="1"/>
    </xf>
    <xf numFmtId="0" fontId="14" fillId="0" borderId="0" xfId="0" applyFont="1" applyAlignment="1">
      <alignment horizontal="justify" vertical="center" wrapText="1"/>
    </xf>
    <xf numFmtId="0" fontId="14" fillId="5" borderId="0" xfId="0" applyFont="1" applyFill="1" applyAlignment="1">
      <alignment horizontal="center" vertical="center"/>
    </xf>
    <xf numFmtId="0" fontId="14" fillId="5" borderId="0" xfId="0" applyFont="1" applyFill="1" applyAlignment="1">
      <alignment vertical="center" wrapText="1"/>
    </xf>
    <xf numFmtId="0" fontId="14" fillId="5" borderId="0" xfId="0" applyFont="1" applyFill="1" applyAlignment="1">
      <alignment vertical="center"/>
    </xf>
    <xf numFmtId="0" fontId="21" fillId="0" borderId="0" xfId="0" applyFont="1" applyAlignment="1">
      <alignment vertical="center" wrapText="1"/>
    </xf>
    <xf numFmtId="0" fontId="22" fillId="0" borderId="0" xfId="0" applyFont="1" applyAlignment="1">
      <alignment vertical="center" wrapText="1"/>
    </xf>
    <xf numFmtId="0" fontId="20" fillId="0" borderId="2" xfId="0" applyFont="1" applyBorder="1" applyAlignment="1">
      <alignment horizontal="center" vertical="center" wrapText="1"/>
    </xf>
    <xf numFmtId="0" fontId="18" fillId="6" borderId="0" xfId="0" applyFont="1" applyFill="1"/>
    <xf numFmtId="164" fontId="22" fillId="0" borderId="0" xfId="3" applyNumberFormat="1" applyFont="1" applyAlignment="1">
      <alignment horizontal="right"/>
    </xf>
    <xf numFmtId="164" fontId="14" fillId="5" borderId="0" xfId="3" quotePrefix="1" applyNumberFormat="1" applyFont="1" applyFill="1" applyAlignment="1">
      <alignment horizontal="right"/>
    </xf>
    <xf numFmtId="0" fontId="24" fillId="4" borderId="0" xfId="0" applyFont="1" applyFill="1"/>
    <xf numFmtId="0" fontId="14" fillId="5" borderId="0" xfId="0" applyFont="1" applyFill="1" applyAlignment="1">
      <alignment horizontal="center" vertical="center" wrapText="1"/>
    </xf>
    <xf numFmtId="0" fontId="14" fillId="0" borderId="0" xfId="3" applyFont="1"/>
    <xf numFmtId="0" fontId="14" fillId="0" borderId="0" xfId="3" applyFont="1" applyAlignment="1">
      <alignment wrapText="1"/>
    </xf>
    <xf numFmtId="165" fontId="14" fillId="0" borderId="0" xfId="3" applyNumberFormat="1" applyFont="1"/>
    <xf numFmtId="0" fontId="14" fillId="5" borderId="0" xfId="0" applyFont="1" applyFill="1" applyAlignment="1">
      <alignment horizontal="right" vertical="center" wrapText="1"/>
    </xf>
    <xf numFmtId="164" fontId="14" fillId="0" borderId="0" xfId="3" applyNumberFormat="1" applyFont="1" applyAlignment="1">
      <alignment horizontal="right"/>
    </xf>
    <xf numFmtId="49" fontId="24" fillId="0" borderId="0" xfId="0" applyNumberFormat="1" applyFont="1" applyAlignment="1">
      <alignment horizontal="left"/>
    </xf>
    <xf numFmtId="0" fontId="24" fillId="0" borderId="0" xfId="0" applyFont="1"/>
    <xf numFmtId="0" fontId="26" fillId="0" borderId="0" xfId="4" applyFont="1"/>
    <xf numFmtId="0" fontId="27" fillId="0" borderId="0" xfId="4" applyFont="1"/>
    <xf numFmtId="0" fontId="28" fillId="0" borderId="0" xfId="4" applyFont="1"/>
    <xf numFmtId="0" fontId="28" fillId="4" borderId="0" xfId="4" applyFont="1" applyFill="1"/>
    <xf numFmtId="49" fontId="18" fillId="0" borderId="0" xfId="0" applyNumberFormat="1" applyFont="1" applyAlignment="1">
      <alignment horizontal="left"/>
    </xf>
    <xf numFmtId="0" fontId="29" fillId="0" borderId="0" xfId="2" applyFont="1">
      <alignment horizontal="left"/>
    </xf>
    <xf numFmtId="49" fontId="24" fillId="4" borderId="0" xfId="0" applyNumberFormat="1" applyFont="1" applyFill="1" applyAlignment="1">
      <alignment horizontal="left"/>
    </xf>
    <xf numFmtId="49" fontId="18" fillId="4" borderId="0" xfId="0" applyNumberFormat="1" applyFont="1" applyFill="1" applyAlignment="1">
      <alignment horizontal="left"/>
    </xf>
    <xf numFmtId="0" fontId="19" fillId="4" borderId="0" xfId="0" applyFont="1" applyFill="1"/>
    <xf numFmtId="0" fontId="23" fillId="0" borderId="0" xfId="0" applyFont="1"/>
    <xf numFmtId="0" fontId="23" fillId="4" borderId="0" xfId="0" applyFont="1" applyFill="1"/>
    <xf numFmtId="0" fontId="31" fillId="0" borderId="0" xfId="3" applyFont="1" applyAlignment="1">
      <alignment horizontal="left"/>
    </xf>
    <xf numFmtId="0" fontId="31" fillId="4" borderId="0" xfId="3" applyFont="1" applyFill="1" applyAlignment="1">
      <alignment horizontal="left"/>
    </xf>
    <xf numFmtId="0" fontId="14" fillId="4" borderId="0" xfId="0" applyFont="1" applyFill="1"/>
    <xf numFmtId="0" fontId="32" fillId="4" borderId="0" xfId="3" applyFont="1" applyFill="1" applyAlignment="1">
      <alignment horizontal="left"/>
    </xf>
    <xf numFmtId="0" fontId="14" fillId="4" borderId="0" xfId="3" applyFont="1" applyFill="1" applyAlignment="1">
      <alignment wrapText="1"/>
    </xf>
    <xf numFmtId="0" fontId="14" fillId="0" borderId="0" xfId="3" applyFont="1" applyAlignment="1">
      <alignment horizontal="left"/>
    </xf>
    <xf numFmtId="0" fontId="14" fillId="4" borderId="0" xfId="3" applyFont="1" applyFill="1"/>
    <xf numFmtId="0" fontId="14" fillId="4" borderId="0" xfId="3" applyFont="1" applyFill="1" applyAlignment="1">
      <alignment horizontal="left" wrapText="1"/>
    </xf>
    <xf numFmtId="0" fontId="14" fillId="4" borderId="0" xfId="3" applyFont="1" applyFill="1" applyAlignment="1">
      <alignment horizontal="left"/>
    </xf>
    <xf numFmtId="0" fontId="33" fillId="0" borderId="0" xfId="0" applyFont="1"/>
    <xf numFmtId="0" fontId="33" fillId="0" borderId="0" xfId="0" applyFont="1" applyAlignment="1">
      <alignment horizontal="center"/>
    </xf>
    <xf numFmtId="0" fontId="20" fillId="0" borderId="1" xfId="0" applyFont="1" applyBorder="1"/>
    <xf numFmtId="14" fontId="20" fillId="0" borderId="1" xfId="0" applyNumberFormat="1" applyFont="1" applyBorder="1" applyAlignment="1">
      <alignment horizontal="right" wrapText="1"/>
    </xf>
    <xf numFmtId="0" fontId="14" fillId="5" borderId="0" xfId="0" applyFont="1" applyFill="1"/>
    <xf numFmtId="164" fontId="22" fillId="5" borderId="0" xfId="3" applyNumberFormat="1" applyFont="1" applyFill="1" applyAlignment="1">
      <alignment horizontal="right"/>
    </xf>
    <xf numFmtId="164" fontId="14" fillId="5" borderId="0" xfId="3" applyNumberFormat="1" applyFont="1" applyFill="1" applyAlignment="1">
      <alignment horizontal="right"/>
    </xf>
    <xf numFmtId="0" fontId="32" fillId="0" borderId="0" xfId="3" applyFont="1"/>
    <xf numFmtId="0" fontId="30" fillId="0" borderId="0" xfId="0" applyFont="1" applyAlignment="1">
      <alignment horizontal="left"/>
    </xf>
    <xf numFmtId="0" fontId="20" fillId="4" borderId="0" xfId="3" applyFont="1" applyFill="1" applyAlignment="1">
      <alignment horizontal="left"/>
    </xf>
    <xf numFmtId="0" fontId="14" fillId="0" borderId="0" xfId="0" applyFont="1" applyAlignment="1">
      <alignment horizontal="right"/>
    </xf>
    <xf numFmtId="0" fontId="14" fillId="0" borderId="2" xfId="0" applyFont="1" applyBorder="1" applyAlignment="1">
      <alignment horizontal="center" vertical="center" wrapText="1"/>
    </xf>
    <xf numFmtId="0" fontId="14" fillId="0" borderId="0" xfId="0" applyFont="1" applyAlignment="1">
      <alignment horizontal="right" vertical="center" wrapText="1"/>
    </xf>
    <xf numFmtId="164" fontId="22" fillId="0" borderId="0" xfId="3" applyNumberFormat="1" applyFont="1"/>
    <xf numFmtId="0" fontId="22" fillId="0" borderId="0" xfId="0" applyFont="1"/>
    <xf numFmtId="0" fontId="14" fillId="5" borderId="1" xfId="0" applyFont="1" applyFill="1" applyBorder="1" applyAlignment="1">
      <alignment horizontal="right" vertical="center" wrapText="1"/>
    </xf>
    <xf numFmtId="0" fontId="14" fillId="5" borderId="1" xfId="0" applyFont="1" applyFill="1" applyBorder="1" applyAlignment="1">
      <alignment vertical="center" wrapText="1"/>
    </xf>
    <xf numFmtId="0" fontId="19" fillId="0" borderId="0" xfId="0" applyFont="1" applyAlignment="1">
      <alignment horizontal="right"/>
    </xf>
    <xf numFmtId="0" fontId="18" fillId="4" borderId="0" xfId="0" applyFont="1" applyFill="1" applyAlignment="1">
      <alignment horizontal="right"/>
    </xf>
    <xf numFmtId="0" fontId="32" fillId="4" borderId="0" xfId="3" applyFont="1" applyFill="1"/>
    <xf numFmtId="0" fontId="20" fillId="0" borderId="0" xfId="3" applyFont="1" applyAlignment="1">
      <alignment horizontal="left"/>
    </xf>
    <xf numFmtId="0" fontId="20" fillId="0" borderId="1" xfId="3" applyFont="1" applyBorder="1" applyAlignment="1">
      <alignment horizontal="left"/>
    </xf>
    <xf numFmtId="0" fontId="14" fillId="0" borderId="1" xfId="3" applyFont="1" applyBorder="1"/>
    <xf numFmtId="14" fontId="20" fillId="0" borderId="1" xfId="3" applyNumberFormat="1" applyFont="1" applyBorder="1" applyAlignment="1">
      <alignment horizontal="right" wrapText="1"/>
    </xf>
    <xf numFmtId="0" fontId="14" fillId="0" borderId="0" xfId="3" applyFont="1" applyAlignment="1">
      <alignment horizontal="right"/>
    </xf>
    <xf numFmtId="0" fontId="20" fillId="0" borderId="1" xfId="3" applyFont="1" applyBorder="1"/>
    <xf numFmtId="0" fontId="14" fillId="0" borderId="0" xfId="3" applyFont="1" applyAlignment="1">
      <alignment horizontal="left" vertical="top" wrapText="1"/>
    </xf>
    <xf numFmtId="0" fontId="15" fillId="4" borderId="0" xfId="3" applyFont="1" applyFill="1" applyAlignment="1">
      <alignment horizontal="left" vertical="top" wrapText="1"/>
    </xf>
    <xf numFmtId="0" fontId="20" fillId="0" borderId="1" xfId="3" applyFont="1" applyBorder="1" applyAlignment="1">
      <alignment wrapText="1"/>
    </xf>
    <xf numFmtId="0" fontId="15" fillId="4" borderId="0" xfId="3" applyFont="1" applyFill="1" applyAlignment="1">
      <alignment vertical="top" wrapText="1"/>
    </xf>
    <xf numFmtId="0" fontId="14" fillId="0" borderId="0" xfId="3" applyFont="1" applyAlignment="1">
      <alignment vertical="top" wrapText="1"/>
    </xf>
    <xf numFmtId="0" fontId="34" fillId="0" borderId="0" xfId="0" applyFont="1"/>
    <xf numFmtId="0" fontId="20" fillId="0" borderId="3" xfId="0" applyFont="1" applyBorder="1" applyAlignment="1">
      <alignment vertical="center" wrapText="1"/>
    </xf>
    <xf numFmtId="0" fontId="21" fillId="0" borderId="4" xfId="0" applyFont="1" applyBorder="1" applyAlignment="1">
      <alignment vertical="center" wrapText="1"/>
    </xf>
    <xf numFmtId="0" fontId="22" fillId="0" borderId="0" xfId="0" applyFont="1" applyAlignment="1">
      <alignment horizontal="center" vertical="center" wrapText="1"/>
    </xf>
    <xf numFmtId="0" fontId="29" fillId="0" borderId="0" xfId="3" applyFont="1"/>
    <xf numFmtId="14" fontId="20" fillId="0" borderId="1" xfId="3" applyNumberFormat="1" applyFont="1" applyBorder="1" applyAlignment="1">
      <alignment horizontal="left"/>
    </xf>
    <xf numFmtId="0" fontId="14" fillId="0" borderId="1" xfId="0" applyFont="1" applyBorder="1"/>
    <xf numFmtId="0" fontId="14" fillId="5" borderId="0" xfId="3" applyFont="1" applyFill="1" applyAlignment="1">
      <alignment horizontal="left"/>
    </xf>
    <xf numFmtId="0" fontId="14" fillId="0" borderId="2" xfId="0" applyFont="1" applyBorder="1" applyAlignment="1">
      <alignment horizontal="center" vertical="center"/>
    </xf>
    <xf numFmtId="164" fontId="14" fillId="0" borderId="0" xfId="3" quotePrefix="1" applyNumberFormat="1" applyFont="1" applyAlignment="1">
      <alignment horizontal="right"/>
    </xf>
    <xf numFmtId="0" fontId="14" fillId="0" borderId="2" xfId="0" applyFont="1" applyBorder="1" applyAlignment="1">
      <alignment horizontal="center"/>
    </xf>
    <xf numFmtId="0" fontId="20" fillId="0" borderId="1" xfId="0" applyFont="1" applyBorder="1" applyAlignment="1">
      <alignment vertical="center" wrapText="1"/>
    </xf>
    <xf numFmtId="0" fontId="35" fillId="4" borderId="0" xfId="0" applyFont="1" applyFill="1"/>
    <xf numFmtId="0" fontId="20" fillId="0" borderId="8" xfId="0" applyFont="1" applyBorder="1" applyAlignment="1">
      <alignment horizontal="center" vertical="center" wrapText="1"/>
    </xf>
    <xf numFmtId="0" fontId="20" fillId="0" borderId="0" xfId="0" applyFont="1" applyAlignment="1">
      <alignment vertical="center"/>
    </xf>
    <xf numFmtId="164" fontId="14" fillId="5" borderId="0" xfId="0" applyNumberFormat="1" applyFont="1" applyFill="1" applyAlignment="1">
      <alignment vertical="center" wrapText="1"/>
    </xf>
    <xf numFmtId="0" fontId="14" fillId="0" borderId="2" xfId="0" applyFont="1" applyBorder="1" applyAlignment="1">
      <alignment vertical="center" wrapText="1"/>
    </xf>
    <xf numFmtId="0" fontId="14" fillId="0" borderId="8" xfId="0" applyFont="1" applyBorder="1" applyAlignment="1">
      <alignment vertical="center" wrapText="1"/>
    </xf>
    <xf numFmtId="164" fontId="22" fillId="0" borderId="0" xfId="0" applyNumberFormat="1" applyFont="1" applyAlignment="1">
      <alignment horizontal="right" vertical="center"/>
    </xf>
    <xf numFmtId="10" fontId="14" fillId="0" borderId="0" xfId="0" applyNumberFormat="1" applyFont="1" applyAlignment="1">
      <alignment vertical="center" wrapText="1"/>
    </xf>
    <xf numFmtId="0" fontId="24" fillId="6" borderId="0" xfId="0" applyFont="1" applyFill="1"/>
    <xf numFmtId="4" fontId="14" fillId="0" borderId="0" xfId="3" applyNumberFormat="1" applyFont="1" applyAlignment="1">
      <alignment horizontal="right" wrapText="1"/>
    </xf>
    <xf numFmtId="3" fontId="14" fillId="0" borderId="0" xfId="0" applyNumberFormat="1" applyFont="1" applyAlignment="1">
      <alignment horizontal="right" vertical="center" wrapText="1"/>
    </xf>
    <xf numFmtId="10" fontId="14" fillId="0" borderId="0" xfId="0" applyNumberFormat="1" applyFont="1" applyAlignment="1">
      <alignment horizontal="right" vertical="center" wrapText="1"/>
    </xf>
    <xf numFmtId="10" fontId="14" fillId="0" borderId="0" xfId="1" applyNumberFormat="1" applyFont="1" applyFill="1" applyBorder="1" applyAlignment="1">
      <alignment horizontal="right" vertical="center" wrapText="1"/>
    </xf>
    <xf numFmtId="9" fontId="14" fillId="0" borderId="0" xfId="0" applyNumberFormat="1" applyFont="1" applyAlignment="1">
      <alignment horizontal="right" vertical="center" wrapText="1"/>
    </xf>
    <xf numFmtId="3" fontId="14" fillId="5" borderId="0" xfId="3" quotePrefix="1" applyNumberFormat="1" applyFont="1" applyFill="1" applyAlignment="1">
      <alignment horizontal="right"/>
    </xf>
    <xf numFmtId="164" fontId="14" fillId="0" borderId="0" xfId="0" applyNumberFormat="1" applyFont="1" applyAlignment="1">
      <alignment horizontal="right" vertical="center" wrapText="1"/>
    </xf>
    <xf numFmtId="4" fontId="22" fillId="0" borderId="0" xfId="0" applyNumberFormat="1" applyFont="1"/>
    <xf numFmtId="4" fontId="22" fillId="0" borderId="0" xfId="0" applyNumberFormat="1" applyFont="1" applyAlignment="1">
      <alignment vertical="center" wrapText="1"/>
    </xf>
    <xf numFmtId="164" fontId="14" fillId="5" borderId="0" xfId="3" applyNumberFormat="1" applyFont="1" applyFill="1"/>
    <xf numFmtId="164" fontId="14" fillId="0" borderId="0" xfId="3" applyNumberFormat="1" applyFont="1"/>
    <xf numFmtId="164" fontId="14" fillId="5" borderId="1" xfId="3" applyNumberFormat="1" applyFont="1" applyFill="1" applyBorder="1"/>
    <xf numFmtId="0" fontId="18" fillId="4" borderId="0" xfId="0" applyFont="1" applyFill="1" applyAlignment="1">
      <alignment horizontal="center" wrapText="1"/>
    </xf>
    <xf numFmtId="0" fontId="28" fillId="6" borderId="0" xfId="4" applyFont="1" applyFill="1"/>
    <xf numFmtId="49" fontId="15" fillId="0" borderId="0" xfId="0" applyNumberFormat="1" applyFont="1" applyAlignment="1">
      <alignment horizontal="left"/>
    </xf>
    <xf numFmtId="0" fontId="37" fillId="0" borderId="0" xfId="16" applyFont="1" applyFill="1" applyBorder="1"/>
    <xf numFmtId="0" fontId="37" fillId="0" borderId="0" xfId="16" applyFont="1" applyFill="1"/>
    <xf numFmtId="0" fontId="15" fillId="0" borderId="0" xfId="3" applyFont="1" applyAlignment="1">
      <alignment horizontal="left" vertical="top" wrapText="1"/>
    </xf>
    <xf numFmtId="0" fontId="15" fillId="0" borderId="0" xfId="3" applyFont="1" applyAlignment="1">
      <alignment horizontal="left" vertical="justify" wrapText="1"/>
    </xf>
    <xf numFmtId="0" fontId="14" fillId="0" borderId="2" xfId="0" applyFont="1" applyBorder="1"/>
    <xf numFmtId="0" fontId="30" fillId="0" borderId="0" xfId="0" applyFont="1"/>
    <xf numFmtId="0" fontId="38" fillId="0" borderId="0" xfId="0" applyFont="1" applyAlignment="1">
      <alignment vertical="center" wrapText="1"/>
    </xf>
    <xf numFmtId="0" fontId="17" fillId="0" borderId="0" xfId="0" applyFont="1" applyAlignment="1">
      <alignment vertical="center"/>
    </xf>
    <xf numFmtId="14" fontId="20" fillId="0" borderId="2" xfId="3" applyNumberFormat="1" applyFont="1" applyBorder="1" applyAlignment="1">
      <alignment horizontal="center" wrapText="1"/>
    </xf>
    <xf numFmtId="14" fontId="20" fillId="0" borderId="1" xfId="0" applyNumberFormat="1" applyFont="1" applyBorder="1" applyAlignment="1">
      <alignment horizontal="right"/>
    </xf>
    <xf numFmtId="0" fontId="20" fillId="5" borderId="0" xfId="0" applyFont="1" applyFill="1"/>
    <xf numFmtId="164" fontId="20" fillId="5" borderId="0" xfId="3" applyNumberFormat="1" applyFont="1" applyFill="1" applyAlignment="1">
      <alignment horizontal="right"/>
    </xf>
    <xf numFmtId="0" fontId="14" fillId="0" borderId="0" xfId="3" applyFont="1" applyAlignment="1">
      <alignment horizontal="left" wrapText="1"/>
    </xf>
    <xf numFmtId="10" fontId="14" fillId="0" borderId="0" xfId="1" applyNumberFormat="1" applyFont="1" applyAlignment="1">
      <alignment horizontal="right" vertical="center" wrapText="1"/>
    </xf>
    <xf numFmtId="0" fontId="20" fillId="0" borderId="2" xfId="0" applyFont="1" applyBorder="1" applyAlignment="1">
      <alignment horizontal="center" vertical="center" wrapText="1"/>
    </xf>
    <xf numFmtId="0" fontId="20" fillId="0" borderId="8" xfId="0" applyFont="1" applyBorder="1" applyAlignment="1">
      <alignment horizontal="center" vertical="center" wrapText="1"/>
    </xf>
    <xf numFmtId="0" fontId="30" fillId="0" borderId="0" xfId="0" applyFont="1" applyAlignment="1">
      <alignment horizontal="left" vertical="center" wrapText="1"/>
    </xf>
    <xf numFmtId="0" fontId="22" fillId="0" borderId="0" xfId="0" applyFont="1" applyAlignment="1">
      <alignment vertical="center" wrapText="1"/>
    </xf>
    <xf numFmtId="0" fontId="30" fillId="0" borderId="0" xfId="0" applyFont="1" applyAlignment="1">
      <alignment vertical="center"/>
    </xf>
    <xf numFmtId="0" fontId="14" fillId="0" borderId="0" xfId="0" applyFont="1" applyAlignment="1">
      <alignment vertical="center" wrapText="1"/>
    </xf>
    <xf numFmtId="0" fontId="14" fillId="0" borderId="0" xfId="0" applyFont="1" applyFill="1" applyAlignment="1">
      <alignment horizontal="center" vertical="center" wrapText="1"/>
    </xf>
    <xf numFmtId="164" fontId="20" fillId="0" borderId="0" xfId="3" applyNumberFormat="1" applyFont="1"/>
    <xf numFmtId="0" fontId="14" fillId="0" borderId="0" xfId="0" applyFont="1" applyFill="1"/>
    <xf numFmtId="0" fontId="39" fillId="4" borderId="0" xfId="0" applyFont="1" applyFill="1"/>
    <xf numFmtId="164" fontId="14" fillId="0" borderId="0" xfId="0" applyNumberFormat="1" applyFont="1" applyAlignment="1">
      <alignment horizontal="right" vertical="center"/>
    </xf>
    <xf numFmtId="164" fontId="14" fillId="5" borderId="0" xfId="0" applyNumberFormat="1" applyFont="1" applyFill="1" applyAlignment="1">
      <alignment horizontal="right" vertical="center"/>
    </xf>
    <xf numFmtId="9" fontId="14" fillId="5" borderId="0" xfId="1" applyFont="1" applyFill="1" applyBorder="1" applyAlignment="1">
      <alignment vertical="center"/>
    </xf>
    <xf numFmtId="9" fontId="14" fillId="0" borderId="0" xfId="1" applyFont="1" applyFill="1" applyBorder="1" applyAlignment="1">
      <alignment horizontal="right" vertical="center" wrapText="1"/>
    </xf>
    <xf numFmtId="0" fontId="18" fillId="4" borderId="0" xfId="0" applyFont="1" applyFill="1" applyAlignment="1">
      <alignment horizontal="center" wrapText="1"/>
    </xf>
    <xf numFmtId="0" fontId="14" fillId="0" borderId="0" xfId="3" applyFont="1" applyFill="1" applyAlignment="1">
      <alignment horizontal="left"/>
    </xf>
    <xf numFmtId="10" fontId="14" fillId="0" borderId="0" xfId="0" applyNumberFormat="1" applyFont="1" applyFill="1" applyAlignment="1">
      <alignment horizontal="right" vertical="center" wrapText="1"/>
    </xf>
    <xf numFmtId="0" fontId="15" fillId="0" borderId="0" xfId="0" applyFont="1" applyFill="1" applyAlignment="1">
      <alignment horizontal="left" vertical="center"/>
    </xf>
    <xf numFmtId="0" fontId="15" fillId="0" borderId="0" xfId="0" applyFont="1" applyFill="1" applyAlignment="1">
      <alignment horizontal="left" vertical="center" wrapText="1"/>
    </xf>
    <xf numFmtId="0" fontId="15" fillId="0" borderId="0" xfId="0" applyFont="1" applyAlignment="1">
      <alignment horizontal="left" wrapText="1"/>
    </xf>
    <xf numFmtId="0" fontId="25" fillId="0" borderId="0" xfId="3" applyFont="1" applyAlignment="1">
      <alignment horizontal="left" wrapText="1"/>
    </xf>
    <xf numFmtId="0" fontId="15" fillId="0" borderId="0" xfId="3" applyFont="1" applyAlignment="1">
      <alignment horizontal="left" wrapText="1"/>
    </xf>
    <xf numFmtId="0" fontId="15" fillId="0" borderId="0" xfId="3" applyFont="1" applyAlignment="1">
      <alignment horizontal="left" vertical="justify" wrapText="1"/>
    </xf>
    <xf numFmtId="0" fontId="15" fillId="0" borderId="0" xfId="3" applyFont="1" applyAlignment="1">
      <alignment horizontal="left" vertical="justify"/>
    </xf>
    <xf numFmtId="0" fontId="20" fillId="0" borderId="0" xfId="0" applyFont="1" applyAlignment="1">
      <alignment horizontal="left" wrapText="1"/>
    </xf>
    <xf numFmtId="0" fontId="20" fillId="0" borderId="3" xfId="0" applyFont="1" applyBorder="1" applyAlignment="1">
      <alignment horizontal="left" wrapText="1"/>
    </xf>
    <xf numFmtId="0" fontId="20" fillId="0" borderId="1" xfId="0" applyFont="1" applyBorder="1" applyAlignment="1">
      <alignment horizontal="left" wrapText="1"/>
    </xf>
    <xf numFmtId="0" fontId="20" fillId="0" borderId="4" xfId="0" applyFont="1" applyBorder="1" applyAlignment="1">
      <alignment horizontal="left" wrapText="1"/>
    </xf>
    <xf numFmtId="0" fontId="20" fillId="0" borderId="2" xfId="0" applyFont="1" applyBorder="1" applyAlignment="1">
      <alignment horizontal="center" vertical="center" wrapText="1"/>
    </xf>
    <xf numFmtId="0" fontId="15" fillId="0" borderId="0" xfId="3" applyFont="1" applyAlignment="1">
      <alignment horizontal="left" vertical="top" wrapText="1"/>
    </xf>
    <xf numFmtId="0" fontId="20" fillId="4" borderId="0" xfId="3" applyFont="1" applyFill="1" applyAlignment="1">
      <alignment horizontal="left"/>
    </xf>
    <xf numFmtId="0" fontId="15" fillId="0" borderId="0" xfId="0" applyFont="1" applyFill="1" applyAlignment="1">
      <alignment horizontal="left" vertical="center" wrapText="1"/>
    </xf>
    <xf numFmtId="0" fontId="14" fillId="5" borderId="0" xfId="0" applyFont="1" applyFill="1" applyAlignment="1">
      <alignment horizontal="left" vertical="center" wrapText="1"/>
    </xf>
    <xf numFmtId="0" fontId="15" fillId="0" borderId="0" xfId="0" applyFont="1" applyAlignment="1">
      <alignment horizontal="left" vertical="top"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0" xfId="0" applyFont="1" applyAlignment="1">
      <alignment horizontal="left" vertical="center" wrapText="1"/>
    </xf>
    <xf numFmtId="0" fontId="14" fillId="0" borderId="0" xfId="0" applyFont="1" applyAlignment="1">
      <alignment vertical="center" wrapText="1"/>
    </xf>
    <xf numFmtId="0" fontId="22" fillId="5" borderId="0" xfId="0" applyFont="1" applyFill="1" applyAlignment="1">
      <alignment vertical="center" wrapText="1"/>
    </xf>
    <xf numFmtId="0" fontId="20" fillId="0" borderId="0" xfId="0" applyFont="1" applyAlignment="1">
      <alignment vertical="center" wrapText="1"/>
    </xf>
    <xf numFmtId="0" fontId="22" fillId="0" borderId="0" xfId="0" applyFont="1" applyAlignment="1">
      <alignment vertical="center" wrapText="1"/>
    </xf>
    <xf numFmtId="0" fontId="20" fillId="0" borderId="0" xfId="0" applyFont="1" applyAlignment="1">
      <alignment horizontal="left"/>
    </xf>
    <xf numFmtId="0" fontId="14" fillId="5" borderId="0" xfId="0" applyFont="1" applyFill="1" applyAlignment="1">
      <alignment horizontal="center" vertical="center"/>
    </xf>
    <xf numFmtId="0" fontId="15" fillId="0" borderId="0" xfId="0" applyFont="1" applyAlignment="1">
      <alignment horizontal="left" vertical="center" wrapText="1"/>
    </xf>
    <xf numFmtId="0" fontId="18" fillId="0" borderId="0" xfId="0" applyFont="1" applyFill="1"/>
    <xf numFmtId="0" fontId="16" fillId="0" borderId="0" xfId="2" applyFont="1" applyFill="1" applyAlignment="1"/>
    <xf numFmtId="49" fontId="18" fillId="0" borderId="0" xfId="0" applyNumberFormat="1" applyFont="1" applyFill="1" applyAlignment="1">
      <alignment horizontal="left"/>
    </xf>
  </cellXfs>
  <cellStyles count="21">
    <cellStyle name="=C:\WINNT35\SYSTEM32\COMMAND.COM" xfId="5" xr:uid="{82CBB6B4-8594-4171-A1AA-B8C48E33D8F5}"/>
    <cellStyle name="1 Otsikko" xfId="17" xr:uid="{E6A58B2F-C483-41F5-979E-EFE2FB1FC3B8}"/>
    <cellStyle name="2 otsikko" xfId="13" xr:uid="{A0BBB04A-D89E-439D-B46F-D89BB5B42BB6}"/>
    <cellStyle name="Heading 1 2" xfId="10" xr:uid="{F98A9279-4FBA-4F64-A46B-335633777EC3}"/>
    <cellStyle name="Heading 2 2" xfId="9" xr:uid="{CD69CE38-710F-4D4F-9262-BD6353A52600}"/>
    <cellStyle name="HeadingTable" xfId="11" xr:uid="{95D1801A-5E07-4FD7-8A7F-8AB2A4E5E82F}"/>
    <cellStyle name="Hyperlinkki" xfId="16" builtinId="8"/>
    <cellStyle name="Normaali" xfId="0" builtinId="0"/>
    <cellStyle name="Normaali 2" xfId="12" xr:uid="{EA6FD018-60A2-403C-A3C8-88B9A763F5AA}"/>
    <cellStyle name="Normaali 22" xfId="3" xr:uid="{FEC84B38-3CF4-4A48-935D-99B41B28C020}"/>
    <cellStyle name="Normal 2" xfId="7" xr:uid="{7281D5CD-C0E9-4AEF-AD75-1CCED95CD781}"/>
    <cellStyle name="Normal 2 2" xfId="8" xr:uid="{D220905E-998A-4877-A443-3D972113F3F8}"/>
    <cellStyle name="Normal 2 2 2" xfId="15" xr:uid="{79F2439D-8D17-47B2-8D71-E9C589738C85}"/>
    <cellStyle name="Normal 2 5 2 2" xfId="19" xr:uid="{420B744C-8A02-4EFE-8C10-60F202F45C29}"/>
    <cellStyle name="Normal 2_~0149226 2" xfId="14" xr:uid="{1CAEC2A0-48C8-4162-B268-9A9A527BFD61}"/>
    <cellStyle name="Normal 4" xfId="20" xr:uid="{B7CDBBB0-311B-4047-8413-A2DA460CD60C}"/>
    <cellStyle name="Normal 9" xfId="18" xr:uid="{5734DFD0-AE33-4F48-9773-6F0CC78EE93E}"/>
    <cellStyle name="optionalExposure" xfId="6" xr:uid="{44198B53-8F57-40BD-9CF2-C2E902848F5A}"/>
    <cellStyle name="Prosenttia" xfId="1" builtinId="5"/>
    <cellStyle name="VV_otsikko1" xfId="2" xr:uid="{6DA8B581-2F89-4716-89C3-EDE2FE0C3BA1}"/>
    <cellStyle name="vv-otsikko2" xfId="4" xr:uid="{C62D4F4F-4EDB-4C28-AF7B-01DBA71D1FC9}"/>
  </cellStyles>
  <dxfs count="0"/>
  <tableStyles count="0" defaultTableStyle="TableStyleMedium2" defaultPivotStyle="PivotStyleLight16"/>
  <colors>
    <mruColors>
      <color rgb="FFFFFFCC"/>
      <color rgb="FFD8EE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330201</xdr:colOff>
      <xdr:row>40</xdr:row>
      <xdr:rowOff>63499</xdr:rowOff>
    </xdr:from>
    <xdr:to>
      <xdr:col>4</xdr:col>
      <xdr:colOff>274999</xdr:colOff>
      <xdr:row>49</xdr:row>
      <xdr:rowOff>2228228</xdr:rowOff>
    </xdr:to>
    <xdr:pic>
      <xdr:nvPicPr>
        <xdr:cNvPr id="18" name="Kuva 17">
          <a:extLst>
            <a:ext uri="{FF2B5EF4-FFF2-40B4-BE49-F238E27FC236}">
              <a16:creationId xmlns:a16="http://schemas.microsoft.com/office/drawing/2014/main" id="{2C0BA2C9-83FF-060A-DFEA-49965F342F8D}"/>
            </a:ext>
          </a:extLst>
        </xdr:cNvPr>
        <xdr:cNvPicPr>
          <a:picLocks noChangeAspect="1"/>
        </xdr:cNvPicPr>
      </xdr:nvPicPr>
      <xdr:blipFill>
        <a:blip xmlns:r="http://schemas.openxmlformats.org/officeDocument/2006/relationships" r:embed="rId1"/>
        <a:stretch>
          <a:fillRect/>
        </a:stretch>
      </xdr:blipFill>
      <xdr:spPr>
        <a:xfrm>
          <a:off x="869951" y="11347449"/>
          <a:ext cx="6282098" cy="38220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66684</xdr:colOff>
      <xdr:row>21</xdr:row>
      <xdr:rowOff>247649</xdr:rowOff>
    </xdr:from>
    <xdr:to>
      <xdr:col>3</xdr:col>
      <xdr:colOff>219880</xdr:colOff>
      <xdr:row>39</xdr:row>
      <xdr:rowOff>33291</xdr:rowOff>
    </xdr:to>
    <xdr:pic>
      <xdr:nvPicPr>
        <xdr:cNvPr id="5" name="Picture 4">
          <a:extLst>
            <a:ext uri="{FF2B5EF4-FFF2-40B4-BE49-F238E27FC236}">
              <a16:creationId xmlns:a16="http://schemas.microsoft.com/office/drawing/2014/main" id="{4D53367C-2BF4-2E5B-5755-FA1372672D53}"/>
            </a:ext>
          </a:extLst>
        </xdr:cNvPr>
        <xdr:cNvPicPr>
          <a:picLocks noChangeAspect="1"/>
        </xdr:cNvPicPr>
      </xdr:nvPicPr>
      <xdr:blipFill>
        <a:blip xmlns:r="http://schemas.openxmlformats.org/officeDocument/2006/relationships" r:embed="rId1"/>
        <a:stretch>
          <a:fillRect/>
        </a:stretch>
      </xdr:blipFill>
      <xdr:spPr>
        <a:xfrm>
          <a:off x="342909" y="6524624"/>
          <a:ext cx="5782471" cy="37766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Julkaisupohja_IFRS_Q2_2022_Ryhm&#228;_p&#228;&#228;laskelmat_D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tu"/>
      <sheetName val="SVE"/>
      <sheetName val="ENG"/>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OP Theme">
  <a:themeElements>
    <a:clrScheme name="OP 2020 colors">
      <a:dk1>
        <a:srgbClr val="545454"/>
      </a:dk1>
      <a:lt1>
        <a:srgbClr val="FFFFFF"/>
      </a:lt1>
      <a:dk2>
        <a:srgbClr val="323232"/>
      </a:dk2>
      <a:lt2>
        <a:srgbClr val="DCDCDC"/>
      </a:lt2>
      <a:accent1>
        <a:srgbClr val="E45700"/>
      </a:accent1>
      <a:accent2>
        <a:srgbClr val="969696"/>
      </a:accent2>
      <a:accent3>
        <a:srgbClr val="BEBEBE"/>
      </a:accent3>
      <a:accent4>
        <a:srgbClr val="6E6E6E"/>
      </a:accent4>
      <a:accent5>
        <a:srgbClr val="D70000"/>
      </a:accent5>
      <a:accent6>
        <a:srgbClr val="FFC437"/>
      </a:accent6>
      <a:hlink>
        <a:srgbClr val="545454"/>
      </a:hlink>
      <a:folHlink>
        <a:srgbClr val="545454"/>
      </a:folHlink>
    </a:clrScheme>
    <a:fontScheme name="OP">
      <a:majorFont>
        <a:latin typeface="OP Chevin Pro Light"/>
        <a:ea typeface=""/>
        <a:cs typeface=""/>
      </a:majorFont>
      <a:minorFont>
        <a:latin typeface="OP Chevin Pro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ln w="19050">
          <a:solidFill>
            <a:schemeClr val="tx2"/>
          </a:solidFill>
        </a:ln>
        <a:effectLst/>
      </a:spPr>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defPPr algn="ctr">
          <a:defRPr dirty="0" smtClean="0">
            <a:solidFill>
              <a:schemeClr val="tx1"/>
            </a:solidFill>
          </a:defRPr>
        </a:defPPr>
      </a:lstStyle>
      <a:style>
        <a:lnRef idx="3">
          <a:schemeClr val="lt1"/>
        </a:lnRef>
        <a:fillRef idx="1">
          <a:schemeClr val="accent1"/>
        </a:fillRef>
        <a:effectRef idx="1">
          <a:schemeClr val="accent1"/>
        </a:effectRef>
        <a:fontRef idx="minor">
          <a:schemeClr val="lt1"/>
        </a:fontRef>
      </a:style>
    </a:spDef>
    <a:lnDef>
      <a:spPr>
        <a:ln w="12700"/>
      </a:spPr>
      <a:bodyPr/>
      <a:lstStyle/>
      <a:style>
        <a:lnRef idx="1">
          <a:schemeClr val="accent1"/>
        </a:lnRef>
        <a:fillRef idx="0">
          <a:schemeClr val="accent1"/>
        </a:fillRef>
        <a:effectRef idx="0">
          <a:schemeClr val="accent1"/>
        </a:effectRef>
        <a:fontRef idx="minor">
          <a:schemeClr val="tx1"/>
        </a:fontRef>
      </a:style>
    </a:lnDef>
  </a:objectDefaults>
  <a:extraClrSchemeLst/>
  <a:custClrLst>
    <a:custClr name="Tumman harmaa">
      <a:srgbClr val="323232"/>
    </a:custClr>
    <a:custClr name="Musta">
      <a:srgbClr val="141414"/>
    </a:custClr>
    <a:custClr name="Tumma oranssi">
      <a:srgbClr val="CC4E00"/>
    </a:custClr>
    <a:custClr name="Logo-oranssi">
      <a:srgbClr val="FF6A10"/>
    </a:custClr>
    <a:custClr name="Vaalea oranssi">
      <a:srgbClr val="F15C00"/>
    </a:custClr>
    <a:custClr name="Keltainen">
      <a:srgbClr val="FFC437"/>
    </a:custClr>
    <a:custClr name="Vihreä">
      <a:srgbClr val="006E4B"/>
    </a:custClr>
    <a:custClr name="Sininen">
      <a:srgbClr val="45B2FF"/>
    </a:custClr>
    <a:custClr name="Pinkki">
      <a:srgbClr val="FF32D2"/>
    </a:custClr>
    <a:custClr name="Lila">
      <a:srgbClr val="6500A2"/>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Lst>
  <a:extLst>
    <a:ext uri="{05A4C25C-085E-4340-85A3-A5531E510DB2}">
      <thm15:themeFamily xmlns:thm15="http://schemas.microsoft.com/office/thememl/2012/main" name="OP Theme" id="{17E1BF65-8ECC-4E23-B51A-107F76BD50B0}" vid="{701C7A68-5AFA-4FF7-BADD-6AA3350E8208}"/>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7"/>
  <sheetViews>
    <sheetView showGridLines="0" tabSelected="1" zoomScaleNormal="100" workbookViewId="0">
      <selection activeCell="D1" sqref="D1"/>
    </sheetView>
  </sheetViews>
  <sheetFormatPr defaultColWidth="8.58203125" defaultRowHeight="14.5"/>
  <cols>
    <col min="1" max="1" width="9.83203125" style="39" customWidth="1"/>
    <col min="2" max="2" width="79.1640625" style="7" customWidth="1"/>
    <col min="3" max="3" width="8.58203125" style="7"/>
    <col min="4" max="5" width="8.58203125" style="20"/>
    <col min="6" max="16384" width="8.58203125" style="7"/>
  </cols>
  <sheetData>
    <row r="1" spans="1:11" ht="26">
      <c r="A1" s="32"/>
      <c r="B1" s="33" t="s">
        <v>249</v>
      </c>
      <c r="C1" s="34"/>
      <c r="E1" s="117"/>
      <c r="F1" s="35"/>
      <c r="G1" s="35"/>
    </row>
    <row r="2" spans="1:11">
      <c r="A2" s="36"/>
      <c r="B2" s="9"/>
      <c r="C2" s="9"/>
    </row>
    <row r="3" spans="1:11" ht="21">
      <c r="A3" s="36"/>
      <c r="B3" s="37" t="s">
        <v>0</v>
      </c>
      <c r="C3" s="9"/>
    </row>
    <row r="4" spans="1:11">
      <c r="A4" s="36"/>
      <c r="B4" s="9"/>
      <c r="C4" s="9"/>
    </row>
    <row r="5" spans="1:11" ht="21">
      <c r="A5" s="32">
        <v>1</v>
      </c>
      <c r="B5" s="32" t="s">
        <v>1</v>
      </c>
      <c r="C5" s="34"/>
      <c r="E5" s="117"/>
      <c r="F5" s="35"/>
      <c r="G5" s="35"/>
    </row>
    <row r="6" spans="1:11" ht="10" customHeight="1">
      <c r="A6" s="36"/>
      <c r="B6" s="32"/>
      <c r="C6" s="34"/>
      <c r="E6" s="117"/>
      <c r="F6" s="35"/>
      <c r="G6" s="35"/>
    </row>
    <row r="7" spans="1:11" ht="17.149999999999999" customHeight="1">
      <c r="A7" s="118" t="s">
        <v>2</v>
      </c>
      <c r="B7" s="119" t="s">
        <v>3</v>
      </c>
      <c r="C7" s="9"/>
    </row>
    <row r="8" spans="1:11" ht="17.149999999999999" customHeight="1">
      <c r="A8" s="118" t="s">
        <v>4</v>
      </c>
      <c r="B8" s="119" t="s">
        <v>5</v>
      </c>
      <c r="C8" s="31"/>
      <c r="D8" s="103"/>
      <c r="E8" s="103"/>
      <c r="F8" s="23"/>
      <c r="G8" s="23"/>
      <c r="H8" s="23"/>
      <c r="I8" s="23"/>
    </row>
    <row r="9" spans="1:11" ht="17.149999999999999" customHeight="1">
      <c r="A9" s="118" t="s">
        <v>6</v>
      </c>
      <c r="B9" s="119" t="s">
        <v>7</v>
      </c>
      <c r="C9" s="9"/>
      <c r="D9" s="103"/>
      <c r="E9" s="103"/>
      <c r="F9" s="23"/>
      <c r="G9" s="23"/>
      <c r="H9" s="23"/>
      <c r="I9" s="23"/>
    </row>
    <row r="10" spans="1:11" ht="17.149999999999999" customHeight="1">
      <c r="A10" s="118" t="s">
        <v>8</v>
      </c>
      <c r="B10" s="119" t="s">
        <v>9</v>
      </c>
      <c r="C10" s="31"/>
      <c r="D10" s="103"/>
      <c r="E10" s="103"/>
      <c r="F10" s="23"/>
      <c r="G10" s="23"/>
      <c r="H10" s="23"/>
      <c r="I10" s="23"/>
    </row>
    <row r="11" spans="1:11" ht="17.149999999999999" customHeight="1">
      <c r="A11" s="118" t="s">
        <v>10</v>
      </c>
      <c r="B11" s="119" t="s">
        <v>11</v>
      </c>
      <c r="C11" s="9"/>
      <c r="D11" s="103"/>
      <c r="E11" s="103"/>
      <c r="F11" s="23"/>
      <c r="G11" s="23"/>
      <c r="H11" s="23"/>
      <c r="I11" s="23"/>
    </row>
    <row r="12" spans="1:11" ht="17.149999999999999" customHeight="1">
      <c r="A12" s="36"/>
      <c r="B12" s="9"/>
      <c r="C12" s="9"/>
    </row>
    <row r="13" spans="1:11" ht="21">
      <c r="A13" s="32">
        <v>2</v>
      </c>
      <c r="B13" s="32" t="s">
        <v>12</v>
      </c>
      <c r="C13" s="31"/>
      <c r="G13" s="23"/>
      <c r="K13" s="38"/>
    </row>
    <row r="14" spans="1:11" ht="10" customHeight="1">
      <c r="A14" s="30"/>
      <c r="B14" s="31"/>
      <c r="C14" s="9"/>
    </row>
    <row r="15" spans="1:11" s="40" customFormat="1" ht="17.149999999999999" customHeight="1">
      <c r="A15" s="118" t="s">
        <v>254</v>
      </c>
      <c r="B15" s="120" t="s">
        <v>13</v>
      </c>
      <c r="C15" s="31"/>
      <c r="D15" s="20"/>
      <c r="E15" s="20"/>
      <c r="F15" s="39"/>
      <c r="G15" s="7"/>
      <c r="H15" s="7"/>
    </row>
    <row r="16" spans="1:11" ht="17.149999999999999" customHeight="1">
      <c r="A16" s="118" t="s">
        <v>255</v>
      </c>
      <c r="B16" s="120" t="s">
        <v>14</v>
      </c>
      <c r="C16" s="9"/>
      <c r="F16" s="38"/>
      <c r="G16" s="23"/>
    </row>
    <row r="17" spans="1:3">
      <c r="A17" s="180"/>
      <c r="B17" s="178"/>
      <c r="C17" s="178"/>
    </row>
  </sheetData>
  <phoneticPr fontId="12" type="noConversion"/>
  <hyperlinks>
    <hyperlink ref="B7" location="'Table 1.1'!A1" display="Own funds" xr:uid="{2EC94D76-6306-455F-8453-F9858D670898}"/>
    <hyperlink ref="B8" location="'Table 1.2'!A1" display="Overview of total risk exposure amounts (EU OV1)" xr:uid="{6035AB26-ADB6-4E3E-80B1-187D426BB709}"/>
    <hyperlink ref="B9" location="'Table 1.3'!A1" display="Capital Ratios" xr:uid="{FD857AD5-54A4-4400-A538-1EAA61F5AEA5}"/>
    <hyperlink ref="B10" location="'Table 1.4'!A1" display="Key Metrics template (EU KM1)" xr:uid="{2386EB38-E38C-4C15-B0C9-007023A76355}"/>
    <hyperlink ref="B11" location="'Table 1.5'!A1" display="Financial conglomerates information on own funds and capital adequacy ratio (EU INS2)" xr:uid="{D897EE6E-CFFE-4C5C-B34D-680B331CAA43}"/>
    <hyperlink ref="B15" location="'Table 2.1 &amp; 2.2'!A1" display="Quantitative information of LCR (EU LIQ1)" xr:uid="{C7BC3DA7-6433-4F62-875F-293A14757644}"/>
    <hyperlink ref="B16" location="'Table 2.1 &amp; 2.2'!A1" display="Qualitative information on LCR (EU LIQB)" xr:uid="{BCFDDBCE-9AA0-4AF2-8D65-335A9C5A3BF4}"/>
  </hyperlinks>
  <pageMargins left="0.70866141732283472" right="0.70866141732283472" top="0.74803149606299213" bottom="0.74803149606299213" header="0.31496062992125984" footer="0.31496062992125984"/>
  <pageSetup paperSize="9" scale="88"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63173-439B-4B0B-B14F-8B26722B6EBC}">
  <sheetPr>
    <pageSetUpPr fitToPage="1"/>
  </sheetPr>
  <dimension ref="A1:C9"/>
  <sheetViews>
    <sheetView showGridLines="0" zoomScaleNormal="100" workbookViewId="0">
      <selection activeCell="C1" sqref="C1"/>
    </sheetView>
  </sheetViews>
  <sheetFormatPr defaultColWidth="8.58203125" defaultRowHeight="14.5"/>
  <cols>
    <col min="1" max="1" width="8.58203125" style="7"/>
    <col min="2" max="2" width="68.75" style="7" customWidth="1"/>
    <col min="3" max="16384" width="8.58203125" style="7"/>
  </cols>
  <sheetData>
    <row r="1" spans="1:3">
      <c r="A1" s="9"/>
      <c r="B1" s="9"/>
    </row>
    <row r="2" spans="1:3" ht="21">
      <c r="A2" s="32">
        <v>1</v>
      </c>
      <c r="B2" s="32" t="s">
        <v>1</v>
      </c>
    </row>
    <row r="3" spans="1:3" ht="10" customHeight="1">
      <c r="A3" s="36"/>
      <c r="B3" s="32"/>
    </row>
    <row r="4" spans="1:3" ht="17.25" customHeight="1">
      <c r="A4" s="118" t="s">
        <v>2</v>
      </c>
      <c r="B4" s="119" t="s">
        <v>3</v>
      </c>
    </row>
    <row r="5" spans="1:3" ht="17.25" customHeight="1">
      <c r="A5" s="118" t="s">
        <v>4</v>
      </c>
      <c r="B5" s="119" t="s">
        <v>5</v>
      </c>
      <c r="C5" s="23"/>
    </row>
    <row r="6" spans="1:3" ht="17.25" customHeight="1">
      <c r="A6" s="118" t="s">
        <v>6</v>
      </c>
      <c r="B6" s="119" t="s">
        <v>7</v>
      </c>
      <c r="C6" s="23"/>
    </row>
    <row r="7" spans="1:3" ht="17.25" customHeight="1">
      <c r="A7" s="118" t="s">
        <v>8</v>
      </c>
      <c r="B7" s="119" t="s">
        <v>9</v>
      </c>
      <c r="C7" s="23"/>
    </row>
    <row r="8" spans="1:3" ht="17.25" customHeight="1">
      <c r="A8" s="118" t="s">
        <v>10</v>
      </c>
      <c r="B8" s="119" t="s">
        <v>11</v>
      </c>
      <c r="C8" s="23"/>
    </row>
    <row r="9" spans="1:3" ht="17.149999999999999" customHeight="1">
      <c r="A9" s="118"/>
      <c r="B9" s="119"/>
      <c r="C9" s="23"/>
    </row>
  </sheetData>
  <hyperlinks>
    <hyperlink ref="B4" location="'Table 1.1'!A1" display="Own funds" xr:uid="{26C3C0BA-8F9B-4DA7-8752-71E40FA16B74}"/>
    <hyperlink ref="B5" location="'Table 1.2'!A1" display="Overview of total risk exposure amounts (EU OV1)" xr:uid="{EC60A52A-C3ED-4E39-A307-45336A343F9C}"/>
    <hyperlink ref="B6" location="'Table 1.3'!A1" display="Capital Ratios" xr:uid="{A38671BF-763D-442F-AF24-09C228B2717D}"/>
    <hyperlink ref="B7" location="'Table 1.4'!A1" display="Key Metrics template (EU KM1)" xr:uid="{BA37B55D-C740-4E81-8472-6E38497FA9DC}"/>
    <hyperlink ref="B8" location="'Table 1.5'!A1" display="Financial conglomerates information on own funds and capital adequacy ratio (EU INS2)" xr:uid="{7A108BC0-F570-47D2-AE32-CD4FF4E0B2AB}"/>
  </hyperlink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0AE6B-C0BD-414E-B7EE-EF0853D7DC31}">
  <sheetPr>
    <pageSetUpPr fitToPage="1"/>
  </sheetPr>
  <dimension ref="A1:I40"/>
  <sheetViews>
    <sheetView showGridLines="0" zoomScaleNormal="100" workbookViewId="0">
      <selection activeCell="D1" sqref="D1"/>
    </sheetView>
  </sheetViews>
  <sheetFormatPr defaultColWidth="8.58203125" defaultRowHeight="14.5"/>
  <cols>
    <col min="1" max="1" width="60.5" style="7" customWidth="1"/>
    <col min="2" max="3" width="11.83203125" style="7" customWidth="1"/>
    <col min="4" max="16384" width="8.58203125" style="7"/>
  </cols>
  <sheetData>
    <row r="1" spans="1:9" s="45" customFormat="1" ht="20.5" customHeight="1">
      <c r="A1" s="32" t="s">
        <v>15</v>
      </c>
      <c r="B1" s="43"/>
      <c r="C1" s="43"/>
      <c r="D1" s="44"/>
      <c r="E1" s="44"/>
      <c r="I1" s="46"/>
    </row>
    <row r="2" spans="1:9" s="45" customFormat="1" ht="12.75" customHeight="1">
      <c r="A2" s="43"/>
      <c r="B2" s="43"/>
      <c r="C2" s="43"/>
      <c r="D2" s="44"/>
      <c r="E2" s="44"/>
      <c r="I2" s="46"/>
    </row>
    <row r="3" spans="1:9" s="45" customFormat="1" ht="78" customHeight="1">
      <c r="A3" s="153" t="s">
        <v>16</v>
      </c>
      <c r="B3" s="154"/>
      <c r="C3" s="154"/>
      <c r="D3" s="47"/>
      <c r="E3" s="47"/>
      <c r="F3" s="47"/>
      <c r="G3" s="47"/>
      <c r="I3" s="46"/>
    </row>
    <row r="4" spans="1:9" s="45" customFormat="1" ht="12" customHeight="1">
      <c r="A4" s="48"/>
      <c r="B4" s="48"/>
      <c r="C4" s="48"/>
      <c r="D4" s="44"/>
      <c r="E4" s="44"/>
      <c r="I4" s="46"/>
    </row>
    <row r="5" spans="1:9" s="45" customFormat="1" ht="102" customHeight="1">
      <c r="A5" s="154" t="s">
        <v>241</v>
      </c>
      <c r="B5" s="154"/>
      <c r="C5" s="154"/>
      <c r="D5" s="49"/>
      <c r="E5" s="49"/>
      <c r="F5" s="49"/>
      <c r="G5" s="49"/>
      <c r="I5" s="46"/>
    </row>
    <row r="6" spans="1:9" s="45" customFormat="1" ht="12">
      <c r="A6" s="131"/>
      <c r="B6" s="131"/>
      <c r="C6" s="131"/>
      <c r="D6" s="50"/>
      <c r="E6" s="50"/>
      <c r="F6" s="50"/>
      <c r="G6" s="50"/>
      <c r="I6" s="46"/>
    </row>
    <row r="7" spans="1:9" s="45" customFormat="1" ht="54.65" customHeight="1">
      <c r="A7" s="154" t="s">
        <v>17</v>
      </c>
      <c r="B7" s="154"/>
      <c r="C7" s="154"/>
      <c r="D7" s="49"/>
      <c r="E7" s="49"/>
      <c r="F7" s="49"/>
      <c r="G7" s="49"/>
      <c r="I7" s="46"/>
    </row>
    <row r="8" spans="1:9" s="45" customFormat="1" ht="12">
      <c r="A8" s="26"/>
      <c r="B8" s="26"/>
      <c r="C8" s="26"/>
      <c r="D8" s="47"/>
      <c r="E8" s="47"/>
      <c r="F8" s="47"/>
      <c r="G8" s="47"/>
      <c r="I8" s="46"/>
    </row>
    <row r="9" spans="1:9" s="45" customFormat="1" ht="53.15" customHeight="1">
      <c r="A9" s="154" t="s">
        <v>18</v>
      </c>
      <c r="B9" s="154"/>
      <c r="C9" s="154"/>
      <c r="D9" s="49"/>
      <c r="E9" s="49"/>
      <c r="F9" s="49"/>
      <c r="G9" s="49"/>
      <c r="I9" s="46"/>
    </row>
    <row r="10" spans="1:9" s="45" customFormat="1" ht="12">
      <c r="A10" s="48"/>
      <c r="B10" s="48"/>
      <c r="C10" s="48"/>
      <c r="D10" s="51"/>
      <c r="E10" s="51"/>
      <c r="F10" s="51"/>
      <c r="G10" s="51"/>
      <c r="I10" s="46"/>
    </row>
    <row r="11" spans="1:9" ht="18.5">
      <c r="A11" s="3" t="s">
        <v>19</v>
      </c>
      <c r="B11" s="9"/>
      <c r="C11" s="9"/>
    </row>
    <row r="12" spans="1:9" ht="18.5">
      <c r="A12" s="3"/>
      <c r="B12" s="9"/>
      <c r="C12" s="9"/>
    </row>
    <row r="13" spans="1:9">
      <c r="A13" s="52"/>
      <c r="B13" s="53"/>
      <c r="C13" s="53"/>
    </row>
    <row r="14" spans="1:9">
      <c r="A14" s="54" t="s">
        <v>20</v>
      </c>
      <c r="B14" s="55" t="s">
        <v>234</v>
      </c>
      <c r="C14" s="128" t="s">
        <v>21</v>
      </c>
    </row>
    <row r="15" spans="1:9">
      <c r="A15" s="6" t="s">
        <v>22</v>
      </c>
      <c r="B15" s="29">
        <v>14937099540.755192</v>
      </c>
      <c r="C15" s="29">
        <v>14334663662.850204</v>
      </c>
    </row>
    <row r="16" spans="1:9">
      <c r="A16" s="6" t="s">
        <v>23</v>
      </c>
      <c r="B16" s="29">
        <v>-971477568.77456665</v>
      </c>
      <c r="C16" s="29">
        <v>-720639390.53399277</v>
      </c>
    </row>
    <row r="17" spans="1:3">
      <c r="A17" s="6" t="s">
        <v>24</v>
      </c>
      <c r="B17" s="29">
        <v>307860528.52999997</v>
      </c>
      <c r="C17" s="29">
        <v>336582920.47000003</v>
      </c>
    </row>
    <row r="18" spans="1:3">
      <c r="A18" s="56" t="s">
        <v>25</v>
      </c>
      <c r="B18" s="58">
        <f>SUM(B15:B17)</f>
        <v>14273482500.510626</v>
      </c>
      <c r="C18" s="58">
        <v>13950607192.786211</v>
      </c>
    </row>
    <row r="19" spans="1:3">
      <c r="A19" s="6" t="s">
        <v>26</v>
      </c>
      <c r="B19" s="29">
        <v>-306282328.56</v>
      </c>
      <c r="C19" s="29">
        <v>-342989233.80000001</v>
      </c>
    </row>
    <row r="20" spans="1:3">
      <c r="A20" s="6" t="s">
        <v>27</v>
      </c>
      <c r="B20" s="29">
        <v>-234962701.95999998</v>
      </c>
      <c r="C20" s="29">
        <v>-231011430.85600001</v>
      </c>
    </row>
    <row r="21" spans="1:3">
      <c r="A21" s="6" t="s">
        <v>28</v>
      </c>
      <c r="B21" s="29">
        <v>-5100000</v>
      </c>
      <c r="C21" s="29">
        <v>-162839549.25999999</v>
      </c>
    </row>
    <row r="22" spans="1:3">
      <c r="A22" s="141" t="s">
        <v>240</v>
      </c>
      <c r="B22" s="29">
        <v>-259913216.72</v>
      </c>
      <c r="C22" s="29">
        <v>-144179670.75</v>
      </c>
    </row>
    <row r="23" spans="1:3">
      <c r="A23" s="141" t="s">
        <v>29</v>
      </c>
      <c r="B23" s="21"/>
      <c r="C23" s="29">
        <v>-425129594.62669992</v>
      </c>
    </row>
    <row r="24" spans="1:3">
      <c r="A24" s="6" t="s">
        <v>30</v>
      </c>
      <c r="B24" s="29">
        <v>-129445571.240145</v>
      </c>
      <c r="C24" s="29">
        <v>-75570295.820834994</v>
      </c>
    </row>
    <row r="25" spans="1:3">
      <c r="A25" s="56" t="s">
        <v>31</v>
      </c>
      <c r="B25" s="58">
        <f>SUM(B18:B24)</f>
        <v>13337778682.030483</v>
      </c>
      <c r="C25" s="58">
        <v>12568887417.672676</v>
      </c>
    </row>
    <row r="26" spans="1:3">
      <c r="A26" s="6"/>
      <c r="B26" s="21" t="s">
        <v>32</v>
      </c>
      <c r="C26" s="29" t="s">
        <v>32</v>
      </c>
    </row>
    <row r="27" spans="1:3" hidden="1">
      <c r="A27" s="6" t="s">
        <v>33</v>
      </c>
      <c r="B27" s="21"/>
      <c r="C27" s="29"/>
    </row>
    <row r="28" spans="1:3" hidden="1">
      <c r="A28" s="56" t="s">
        <v>34</v>
      </c>
      <c r="B28" s="57"/>
      <c r="C28" s="58"/>
    </row>
    <row r="29" spans="1:3">
      <c r="A29" s="56" t="s">
        <v>35</v>
      </c>
      <c r="B29" s="58">
        <f>B25</f>
        <v>13337778682.030483</v>
      </c>
      <c r="C29" s="58">
        <v>12568887417.672676</v>
      </c>
    </row>
    <row r="30" spans="1:3">
      <c r="A30" s="6"/>
      <c r="B30" s="21" t="s">
        <v>32</v>
      </c>
      <c r="C30" s="29" t="s">
        <v>32</v>
      </c>
    </row>
    <row r="31" spans="1:3">
      <c r="A31" s="6" t="s">
        <v>36</v>
      </c>
      <c r="B31" s="29">
        <v>1307884022.1600001</v>
      </c>
      <c r="C31" s="29">
        <v>1307884022.1600001</v>
      </c>
    </row>
    <row r="32" spans="1:3">
      <c r="A32" s="6" t="s">
        <v>37</v>
      </c>
      <c r="B32" s="29">
        <v>82511213.033999994</v>
      </c>
      <c r="C32" s="29">
        <v>91010594.194999993</v>
      </c>
    </row>
    <row r="33" spans="1:3">
      <c r="A33" s="141" t="s">
        <v>236</v>
      </c>
      <c r="B33" s="29">
        <v>76554670</v>
      </c>
      <c r="C33" s="29"/>
    </row>
    <row r="34" spans="1:3">
      <c r="A34" s="56" t="s">
        <v>38</v>
      </c>
      <c r="B34" s="58">
        <f>SUM(B31:B33)</f>
        <v>1466949905.194</v>
      </c>
      <c r="C34" s="58">
        <v>1398894616.355</v>
      </c>
    </row>
    <row r="35" spans="1:3">
      <c r="A35" s="129" t="s">
        <v>39</v>
      </c>
      <c r="B35" s="130">
        <f>B29+B34</f>
        <v>14804728587.224483</v>
      </c>
      <c r="C35" s="130">
        <v>13967782034.027676</v>
      </c>
    </row>
    <row r="36" spans="1:3">
      <c r="A36" s="8"/>
      <c r="B36" s="8"/>
      <c r="C36" s="8"/>
    </row>
    <row r="37" spans="1:3" ht="56.15" customHeight="1">
      <c r="A37" s="152" t="s">
        <v>239</v>
      </c>
      <c r="B37" s="152"/>
      <c r="C37" s="152"/>
    </row>
    <row r="38" spans="1:3" ht="14.5" customHeight="1">
      <c r="A38" s="8"/>
      <c r="B38" s="8"/>
      <c r="C38" s="8"/>
    </row>
    <row r="39" spans="1:3" ht="24" customHeight="1">
      <c r="A39" s="152" t="s">
        <v>40</v>
      </c>
      <c r="B39" s="152"/>
      <c r="C39" s="152"/>
    </row>
    <row r="40" spans="1:3">
      <c r="A40" s="9"/>
      <c r="B40" s="9"/>
      <c r="C40" s="9"/>
    </row>
  </sheetData>
  <mergeCells count="6">
    <mergeCell ref="A39:C39"/>
    <mergeCell ref="A3:C3"/>
    <mergeCell ref="A5:C5"/>
    <mergeCell ref="A7:C7"/>
    <mergeCell ref="A9:C9"/>
    <mergeCell ref="A37:C37"/>
  </mergeCells>
  <pageMargins left="0.70866141732283472" right="0.70866141732283472" top="0.74803149606299213" bottom="0.74803149606299213" header="0.31496062992125984" footer="0.31496062992125984"/>
  <pageSetup paperSize="9" scale="88" orientation="portrait" r:id="rId1"/>
  <rowBreaks count="1" manualBreakCount="1">
    <brk id="10" max="2" man="1"/>
  </rowBreaks>
  <ignoredErrors>
    <ignoredError sqref="B2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C5A27-8185-4367-B561-977118D64128}">
  <sheetPr>
    <pageSetUpPr fitToPage="1"/>
  </sheetPr>
  <dimension ref="A1:E52"/>
  <sheetViews>
    <sheetView showGridLines="0" topLeftCell="A13" zoomScaleNormal="100" workbookViewId="0">
      <selection activeCell="F1" sqref="F1"/>
    </sheetView>
  </sheetViews>
  <sheetFormatPr defaultColWidth="8.58203125" defaultRowHeight="14.5"/>
  <cols>
    <col min="1" max="1" width="7.08203125" style="70" customWidth="1"/>
    <col min="2" max="2" width="58" style="7" customWidth="1"/>
    <col min="3" max="5" width="12.58203125" style="7" customWidth="1"/>
    <col min="6" max="16384" width="8.58203125" style="7"/>
  </cols>
  <sheetData>
    <row r="1" spans="1:5" ht="18.5">
      <c r="A1" s="3" t="s">
        <v>41</v>
      </c>
      <c r="B1" s="59"/>
      <c r="C1" s="60"/>
      <c r="D1" s="59"/>
      <c r="E1" s="59"/>
    </row>
    <row r="2" spans="1:5" ht="18.5">
      <c r="A2" s="3"/>
      <c r="B2" s="59"/>
      <c r="C2" s="60"/>
      <c r="D2" s="59"/>
      <c r="E2" s="59"/>
    </row>
    <row r="3" spans="1:5" ht="18.5">
      <c r="A3" s="3"/>
      <c r="B3" s="59"/>
      <c r="C3" s="59"/>
      <c r="D3" s="59"/>
      <c r="E3" s="59"/>
    </row>
    <row r="4" spans="1:5" ht="66" customHeight="1">
      <c r="A4" s="156" t="s">
        <v>250</v>
      </c>
      <c r="B4" s="156"/>
      <c r="C4" s="156"/>
      <c r="D4" s="156"/>
      <c r="E4" s="156"/>
    </row>
    <row r="5" spans="1:5" ht="16" customHeight="1">
      <c r="A5" s="62"/>
      <c r="B5" s="6"/>
      <c r="C5" s="6"/>
      <c r="D5" s="6"/>
      <c r="E5" s="6"/>
    </row>
    <row r="6" spans="1:5" ht="27.65" customHeight="1">
      <c r="A6" s="157" t="s">
        <v>20</v>
      </c>
      <c r="B6" s="158"/>
      <c r="C6" s="161" t="s">
        <v>42</v>
      </c>
      <c r="D6" s="161"/>
      <c r="E6" s="19" t="s">
        <v>43</v>
      </c>
    </row>
    <row r="7" spans="1:5" ht="14.15" customHeight="1">
      <c r="A7" s="157"/>
      <c r="B7" s="158"/>
      <c r="C7" s="63" t="s">
        <v>44</v>
      </c>
      <c r="D7" s="63" t="s">
        <v>45</v>
      </c>
      <c r="E7" s="63" t="s">
        <v>46</v>
      </c>
    </row>
    <row r="8" spans="1:5" ht="14.15" customHeight="1">
      <c r="A8" s="159"/>
      <c r="B8" s="160"/>
      <c r="C8" s="19" t="s">
        <v>234</v>
      </c>
      <c r="D8" s="19" t="s">
        <v>21</v>
      </c>
      <c r="E8" s="133" t="s">
        <v>234</v>
      </c>
    </row>
    <row r="9" spans="1:5" ht="14.15" customHeight="1">
      <c r="A9" s="28">
        <v>1</v>
      </c>
      <c r="B9" s="15" t="s">
        <v>48</v>
      </c>
      <c r="C9" s="113">
        <v>63779079056.736633</v>
      </c>
      <c r="D9" s="113">
        <v>59378988210.706139</v>
      </c>
      <c r="E9" s="113">
        <v>5102326324.5389309</v>
      </c>
    </row>
    <row r="10" spans="1:5" ht="14.15" customHeight="1">
      <c r="A10" s="64">
        <v>2</v>
      </c>
      <c r="B10" s="12" t="s">
        <v>49</v>
      </c>
      <c r="C10" s="114">
        <v>63779079056.736633</v>
      </c>
      <c r="D10" s="114">
        <v>8822632078.6192055</v>
      </c>
      <c r="E10" s="114">
        <v>5102326324.5389309</v>
      </c>
    </row>
    <row r="11" spans="1:5" ht="14.15" customHeight="1">
      <c r="A11" s="64">
        <v>3</v>
      </c>
      <c r="B11" s="12" t="s">
        <v>50</v>
      </c>
      <c r="C11" s="114"/>
      <c r="D11" s="114">
        <v>29612026208.060753</v>
      </c>
      <c r="E11" s="65"/>
    </row>
    <row r="12" spans="1:5" ht="14.15" hidden="1" customHeight="1">
      <c r="A12" s="64">
        <v>4</v>
      </c>
      <c r="B12" s="12" t="s">
        <v>51</v>
      </c>
      <c r="C12" s="138"/>
      <c r="D12" s="10"/>
      <c r="E12" s="65"/>
    </row>
    <row r="13" spans="1:5" ht="14.15" customHeight="1">
      <c r="A13" s="64" t="s">
        <v>52</v>
      </c>
      <c r="B13" s="12" t="s">
        <v>53</v>
      </c>
      <c r="C13" s="114"/>
      <c r="D13" s="114">
        <v>8943585534.0950012</v>
      </c>
      <c r="E13" s="65"/>
    </row>
    <row r="14" spans="1:5" ht="14.15" customHeight="1">
      <c r="A14" s="64">
        <v>5</v>
      </c>
      <c r="B14" s="12" t="s">
        <v>54</v>
      </c>
      <c r="C14" s="114"/>
      <c r="D14" s="114">
        <v>12000744389.931177</v>
      </c>
      <c r="E14" s="65"/>
    </row>
    <row r="15" spans="1:5" ht="14.15" customHeight="1">
      <c r="A15" s="28">
        <v>6</v>
      </c>
      <c r="B15" s="15" t="s">
        <v>55</v>
      </c>
      <c r="C15" s="113">
        <v>871363620.11299992</v>
      </c>
      <c r="D15" s="98">
        <v>767933104.55948174</v>
      </c>
      <c r="E15" s="113">
        <v>69709089.609039992</v>
      </c>
    </row>
    <row r="16" spans="1:5" ht="14.15" customHeight="1">
      <c r="A16" s="64">
        <v>7</v>
      </c>
      <c r="B16" s="12" t="s">
        <v>49</v>
      </c>
      <c r="C16" s="114">
        <v>663372936.46449995</v>
      </c>
      <c r="D16" s="114">
        <v>582275037.26930106</v>
      </c>
      <c r="E16" s="114">
        <v>53069834.917159997</v>
      </c>
    </row>
    <row r="17" spans="1:5" ht="14.15" hidden="1" customHeight="1">
      <c r="A17" s="64">
        <v>8</v>
      </c>
      <c r="B17" s="12" t="s">
        <v>56</v>
      </c>
      <c r="C17" s="114"/>
      <c r="D17" s="114"/>
      <c r="E17" s="114"/>
    </row>
    <row r="18" spans="1:5" ht="14.15" customHeight="1">
      <c r="A18" s="64" t="s">
        <v>57</v>
      </c>
      <c r="B18" s="12" t="s">
        <v>58</v>
      </c>
      <c r="C18" s="114">
        <v>6274877.5235000001</v>
      </c>
      <c r="D18" s="114">
        <v>6856346.2451807354</v>
      </c>
      <c r="E18" s="114">
        <v>501990.20188000001</v>
      </c>
    </row>
    <row r="19" spans="1:5" ht="14.15" customHeight="1">
      <c r="A19" s="64" t="s">
        <v>59</v>
      </c>
      <c r="B19" s="12" t="s">
        <v>60</v>
      </c>
      <c r="C19" s="114">
        <v>201715806.125</v>
      </c>
      <c r="D19" s="114">
        <v>178801721.04499999</v>
      </c>
      <c r="E19" s="114">
        <v>16137264.49</v>
      </c>
    </row>
    <row r="20" spans="1:5" ht="14.15" hidden="1" customHeight="1">
      <c r="A20" s="64">
        <v>9</v>
      </c>
      <c r="B20" s="12" t="s">
        <v>61</v>
      </c>
      <c r="C20" s="138"/>
      <c r="D20" s="65"/>
      <c r="E20" s="138"/>
    </row>
    <row r="21" spans="1:5" ht="14.15" customHeight="1">
      <c r="A21" s="28">
        <v>15</v>
      </c>
      <c r="B21" s="15" t="s">
        <v>62</v>
      </c>
      <c r="C21" s="113">
        <v>294375</v>
      </c>
      <c r="D21" s="98"/>
      <c r="E21" s="113">
        <v>23550</v>
      </c>
    </row>
    <row r="22" spans="1:5" ht="14.15" customHeight="1">
      <c r="A22" s="28">
        <v>16</v>
      </c>
      <c r="B22" s="15" t="s">
        <v>63</v>
      </c>
      <c r="C22" s="98">
        <v>109843802.3</v>
      </c>
      <c r="D22" s="98">
        <v>111485474.892</v>
      </c>
      <c r="E22" s="98">
        <v>8787504.1840000004</v>
      </c>
    </row>
    <row r="23" spans="1:5" ht="14.15" hidden="1" customHeight="1">
      <c r="A23" s="64">
        <v>17</v>
      </c>
      <c r="B23" s="12" t="s">
        <v>64</v>
      </c>
      <c r="C23" s="6"/>
      <c r="D23" s="111"/>
      <c r="E23" s="6"/>
    </row>
    <row r="24" spans="1:5" ht="14.15" customHeight="1">
      <c r="A24" s="64">
        <v>18</v>
      </c>
      <c r="B24" s="12" t="s">
        <v>65</v>
      </c>
      <c r="C24" s="114">
        <v>109843802.3</v>
      </c>
      <c r="D24" s="114">
        <v>111485474.892</v>
      </c>
      <c r="E24" s="114">
        <v>8787504.1840000004</v>
      </c>
    </row>
    <row r="25" spans="1:5" ht="14.15" hidden="1" customHeight="1">
      <c r="A25" s="64">
        <v>19</v>
      </c>
      <c r="B25" s="12" t="s">
        <v>66</v>
      </c>
      <c r="C25" s="138"/>
      <c r="D25" s="18"/>
      <c r="E25" s="138"/>
    </row>
    <row r="26" spans="1:5" ht="14.15" hidden="1" customHeight="1">
      <c r="A26" s="64" t="s">
        <v>67</v>
      </c>
      <c r="B26" s="12" t="s">
        <v>68</v>
      </c>
      <c r="C26" s="138"/>
      <c r="D26" s="112"/>
      <c r="E26" s="138"/>
    </row>
    <row r="27" spans="1:5" ht="14.15" customHeight="1">
      <c r="A27" s="28">
        <v>20</v>
      </c>
      <c r="B27" s="15" t="s">
        <v>69</v>
      </c>
      <c r="C27" s="113">
        <v>1096800485.8425</v>
      </c>
      <c r="D27" s="98">
        <v>1070492416.9349999</v>
      </c>
      <c r="E27" s="113">
        <v>87744038.867400005</v>
      </c>
    </row>
    <row r="28" spans="1:5" ht="14.15" customHeight="1">
      <c r="A28" s="64">
        <v>21</v>
      </c>
      <c r="B28" s="12" t="s">
        <v>49</v>
      </c>
      <c r="C28" s="114">
        <v>1096800485.8425</v>
      </c>
      <c r="D28" s="114">
        <v>1070492416.9349999</v>
      </c>
      <c r="E28" s="114">
        <v>87744038.867400005</v>
      </c>
    </row>
    <row r="29" spans="1:5" ht="14.15" hidden="1" customHeight="1">
      <c r="A29" s="64">
        <v>22</v>
      </c>
      <c r="B29" s="12" t="s">
        <v>70</v>
      </c>
      <c r="C29" s="140"/>
      <c r="D29" s="18"/>
      <c r="E29" s="140"/>
    </row>
    <row r="30" spans="1:5" ht="14.15" hidden="1" customHeight="1">
      <c r="A30" s="64" t="s">
        <v>71</v>
      </c>
      <c r="B30" s="10" t="s">
        <v>72</v>
      </c>
      <c r="C30" s="140"/>
      <c r="D30" s="18"/>
      <c r="E30" s="140"/>
    </row>
    <row r="31" spans="1:5" ht="14.15" customHeight="1">
      <c r="A31" s="28">
        <v>23</v>
      </c>
      <c r="B31" s="15" t="s">
        <v>73</v>
      </c>
      <c r="C31" s="113">
        <v>4155996592.4999995</v>
      </c>
      <c r="D31" s="98">
        <v>3851451344.4049993</v>
      </c>
      <c r="E31" s="113">
        <v>332479727.39999998</v>
      </c>
    </row>
    <row r="32" spans="1:5" hidden="1">
      <c r="A32" s="64" t="s">
        <v>74</v>
      </c>
      <c r="B32" s="10" t="s">
        <v>75</v>
      </c>
      <c r="C32" s="140"/>
      <c r="D32" s="10"/>
      <c r="E32" s="140"/>
    </row>
    <row r="33" spans="1:5">
      <c r="A33" s="64" t="s">
        <v>76</v>
      </c>
      <c r="B33" s="10" t="s">
        <v>77</v>
      </c>
      <c r="C33" s="114">
        <v>4155996592.4999995</v>
      </c>
      <c r="D33" s="114">
        <v>3851451344.4049993</v>
      </c>
      <c r="E33" s="114">
        <v>332479727.39999998</v>
      </c>
    </row>
    <row r="34" spans="1:5" hidden="1">
      <c r="A34" s="64" t="s">
        <v>78</v>
      </c>
      <c r="B34" s="10" t="s">
        <v>79</v>
      </c>
      <c r="C34" s="140"/>
      <c r="D34" s="18"/>
      <c r="E34" s="140"/>
    </row>
    <row r="35" spans="1:5">
      <c r="A35" s="28">
        <v>24</v>
      </c>
      <c r="B35" s="15" t="s">
        <v>80</v>
      </c>
      <c r="C35" s="113">
        <v>544029568.98837471</v>
      </c>
      <c r="D35" s="113">
        <v>468550416.80322516</v>
      </c>
      <c r="E35" s="113">
        <v>43522365.519069977</v>
      </c>
    </row>
    <row r="36" spans="1:5">
      <c r="A36" s="67" t="s">
        <v>81</v>
      </c>
      <c r="B36" s="68" t="s">
        <v>82</v>
      </c>
      <c r="C36" s="115">
        <v>2300000000</v>
      </c>
      <c r="D36" s="115">
        <v>6677628213.4200001</v>
      </c>
      <c r="E36" s="115">
        <v>184000000</v>
      </c>
    </row>
    <row r="37" spans="1:5">
      <c r="A37" s="28">
        <v>29</v>
      </c>
      <c r="B37" s="15" t="s">
        <v>83</v>
      </c>
      <c r="C37" s="113">
        <v>72857407501.480499</v>
      </c>
      <c r="D37" s="98">
        <v>72326529181.72084</v>
      </c>
      <c r="E37" s="113">
        <f t="shared" ref="E16:E37" si="0">C37*0.08</f>
        <v>5828592600.1184397</v>
      </c>
    </row>
    <row r="38" spans="1:5">
      <c r="A38" s="69"/>
      <c r="B38" s="8"/>
      <c r="C38" s="8"/>
      <c r="D38" s="8"/>
      <c r="E38" s="8"/>
    </row>
    <row r="39" spans="1:5" ht="38.15" customHeight="1">
      <c r="A39" s="155" t="s">
        <v>242</v>
      </c>
      <c r="B39" s="155"/>
      <c r="C39" s="155"/>
      <c r="D39" s="155"/>
      <c r="E39" s="155"/>
    </row>
    <row r="40" spans="1:5">
      <c r="A40" s="122"/>
      <c r="B40" s="122"/>
      <c r="C40" s="122"/>
      <c r="D40" s="122"/>
      <c r="E40" s="122"/>
    </row>
    <row r="41" spans="1:5">
      <c r="A41" s="122"/>
      <c r="B41" s="122"/>
      <c r="C41" s="122"/>
      <c r="D41" s="122"/>
      <c r="E41" s="122"/>
    </row>
    <row r="42" spans="1:5">
      <c r="A42" s="122"/>
      <c r="B42" s="122"/>
      <c r="C42" s="122"/>
      <c r="D42" s="122"/>
      <c r="E42" s="122"/>
    </row>
    <row r="43" spans="1:5">
      <c r="A43" s="122"/>
      <c r="B43" s="122"/>
      <c r="C43" s="122"/>
      <c r="D43" s="122"/>
      <c r="E43" s="122"/>
    </row>
    <row r="44" spans="1:5">
      <c r="A44" s="122"/>
      <c r="B44" s="122"/>
      <c r="C44" s="122"/>
      <c r="D44" s="122"/>
      <c r="E44" s="122"/>
    </row>
    <row r="45" spans="1:5">
      <c r="A45" s="122"/>
      <c r="B45" s="122"/>
      <c r="C45" s="122"/>
      <c r="D45" s="122"/>
      <c r="E45" s="122"/>
    </row>
    <row r="46" spans="1:5">
      <c r="A46" s="122"/>
      <c r="B46" s="122"/>
      <c r="C46" s="122"/>
      <c r="D46" s="122"/>
      <c r="E46" s="122"/>
    </row>
    <row r="47" spans="1:5">
      <c r="A47" s="122"/>
      <c r="B47" s="122"/>
      <c r="C47" s="122"/>
      <c r="D47" s="122"/>
      <c r="E47" s="122"/>
    </row>
    <row r="48" spans="1:5">
      <c r="A48" s="122"/>
      <c r="B48" s="122"/>
      <c r="C48" s="122"/>
      <c r="D48" s="122"/>
      <c r="E48" s="122"/>
    </row>
    <row r="49" spans="1:5">
      <c r="A49" s="122"/>
      <c r="B49" s="122"/>
      <c r="C49" s="122"/>
      <c r="D49" s="122"/>
      <c r="E49" s="122"/>
    </row>
    <row r="50" spans="1:5" ht="181" customHeight="1">
      <c r="A50" s="122"/>
      <c r="B50" s="122"/>
      <c r="C50" s="122"/>
      <c r="D50" s="122"/>
      <c r="E50" s="122"/>
    </row>
    <row r="51" spans="1:5" ht="25.5" customHeight="1">
      <c r="A51" s="155" t="s">
        <v>84</v>
      </c>
      <c r="B51" s="155"/>
      <c r="C51" s="155"/>
      <c r="D51" s="155"/>
      <c r="E51" s="155"/>
    </row>
    <row r="52" spans="1:5">
      <c r="A52" s="122"/>
      <c r="B52" s="122"/>
      <c r="C52" s="122"/>
      <c r="D52" s="122"/>
      <c r="E52" s="122"/>
    </row>
  </sheetData>
  <mergeCells count="5">
    <mergeCell ref="A51:E51"/>
    <mergeCell ref="A4:E4"/>
    <mergeCell ref="A6:B8"/>
    <mergeCell ref="C6:D6"/>
    <mergeCell ref="A39:E39"/>
  </mergeCells>
  <pageMargins left="0.70866141732283472" right="0.70866141732283472" top="0.74803149606299213" bottom="0.74803149606299213" header="0.31496062992125984" footer="0.31496062992125984"/>
  <pageSetup paperSize="9" scale="76" orientation="portrait" r:id="rId1"/>
  <rowBreaks count="1" manualBreakCount="1">
    <brk id="38"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7D9F8-7F04-40BF-8D12-4A3A01E1F092}">
  <sheetPr>
    <pageSetUpPr fitToPage="1"/>
  </sheetPr>
  <dimension ref="A1:G41"/>
  <sheetViews>
    <sheetView showGridLines="0" zoomScaleNormal="100" workbookViewId="0">
      <selection activeCell="E1" sqref="E1"/>
    </sheetView>
  </sheetViews>
  <sheetFormatPr defaultColWidth="8.58203125" defaultRowHeight="14.5"/>
  <cols>
    <col min="1" max="1" width="3.58203125" style="7" customWidth="1"/>
    <col min="2" max="2" width="62" style="7" customWidth="1"/>
    <col min="3" max="4" width="11.83203125" style="7" customWidth="1"/>
    <col min="5" max="5" width="8.58203125" style="7"/>
    <col min="6" max="6" width="10.83203125" style="7" bestFit="1" customWidth="1"/>
    <col min="7" max="16384" width="8.58203125" style="7"/>
  </cols>
  <sheetData>
    <row r="1" spans="1:7" ht="18.5">
      <c r="A1" s="3" t="s">
        <v>85</v>
      </c>
      <c r="B1" s="59"/>
      <c r="C1" s="59"/>
      <c r="D1" s="59"/>
      <c r="E1" s="71"/>
      <c r="F1" s="71"/>
      <c r="G1" s="71"/>
    </row>
    <row r="2" spans="1:7" ht="18.5">
      <c r="A2" s="3"/>
      <c r="B2" s="59"/>
      <c r="C2" s="59"/>
      <c r="D2" s="59"/>
      <c r="E2" s="71"/>
      <c r="F2" s="71"/>
      <c r="G2" s="71"/>
    </row>
    <row r="3" spans="1:7">
      <c r="A3" s="72"/>
      <c r="B3" s="72"/>
      <c r="C3" s="72"/>
      <c r="D3" s="72"/>
      <c r="E3" s="61"/>
      <c r="F3" s="163"/>
      <c r="G3" s="163"/>
    </row>
    <row r="4" spans="1:7">
      <c r="A4" s="73" t="s">
        <v>86</v>
      </c>
      <c r="B4" s="74"/>
      <c r="C4" s="75" t="s">
        <v>234</v>
      </c>
      <c r="D4" s="75" t="s">
        <v>21</v>
      </c>
    </row>
    <row r="5" spans="1:7">
      <c r="A5" s="48" t="s">
        <v>87</v>
      </c>
      <c r="B5" s="25"/>
      <c r="C5" s="104">
        <v>18.309999999999999</v>
      </c>
      <c r="D5" s="104">
        <v>17.38</v>
      </c>
    </row>
    <row r="6" spans="1:7">
      <c r="A6" s="48" t="s">
        <v>88</v>
      </c>
      <c r="B6" s="25"/>
      <c r="C6" s="104">
        <v>18.309999999999999</v>
      </c>
      <c r="D6" s="104">
        <v>17.38</v>
      </c>
    </row>
    <row r="7" spans="1:7">
      <c r="A7" s="48" t="s">
        <v>89</v>
      </c>
      <c r="B7" s="25"/>
      <c r="C7" s="104">
        <v>20.32</v>
      </c>
      <c r="D7" s="104">
        <v>19.309999999999999</v>
      </c>
    </row>
    <row r="8" spans="1:7">
      <c r="A8" s="48"/>
      <c r="B8" s="25"/>
      <c r="C8" s="76"/>
      <c r="D8" s="76"/>
    </row>
    <row r="9" spans="1:7">
      <c r="A9" s="73" t="s">
        <v>90</v>
      </c>
      <c r="B9" s="77"/>
      <c r="C9" s="75" t="str">
        <f>+C4</f>
        <v>31 March 2023</v>
      </c>
      <c r="D9" s="75" t="str">
        <f>+D4</f>
        <v>31 Dec 2022</v>
      </c>
    </row>
    <row r="10" spans="1:7">
      <c r="A10" s="48" t="s">
        <v>87</v>
      </c>
      <c r="B10" s="25"/>
      <c r="C10" s="104">
        <v>18.309999999999999</v>
      </c>
      <c r="D10" s="104">
        <v>17.378</v>
      </c>
    </row>
    <row r="11" spans="1:7">
      <c r="A11" s="48" t="s">
        <v>88</v>
      </c>
      <c r="B11" s="25"/>
      <c r="C11" s="104">
        <v>18.309999999999999</v>
      </c>
      <c r="D11" s="104">
        <v>17.38</v>
      </c>
    </row>
    <row r="12" spans="1:7">
      <c r="A12" s="48" t="s">
        <v>89</v>
      </c>
      <c r="B12" s="25"/>
      <c r="C12" s="104">
        <v>20.21</v>
      </c>
      <c r="D12" s="104">
        <v>19.190000000000001</v>
      </c>
    </row>
    <row r="13" spans="1:7">
      <c r="A13" s="48"/>
      <c r="B13" s="25"/>
      <c r="C13" s="25"/>
      <c r="D13" s="25"/>
    </row>
    <row r="14" spans="1:7" ht="44.25" customHeight="1">
      <c r="A14" s="162" t="s">
        <v>243</v>
      </c>
      <c r="B14" s="162"/>
      <c r="C14" s="162"/>
      <c r="D14" s="162"/>
    </row>
    <row r="15" spans="1:7">
      <c r="A15" s="78"/>
      <c r="B15" s="78"/>
      <c r="C15" s="78"/>
      <c r="D15" s="78"/>
      <c r="E15" s="79"/>
      <c r="F15" s="79"/>
      <c r="G15" s="79"/>
    </row>
    <row r="16" spans="1:7">
      <c r="A16" s="73" t="s">
        <v>91</v>
      </c>
      <c r="B16" s="80"/>
      <c r="C16" s="75" t="str">
        <f>+C4</f>
        <v>31 March 2023</v>
      </c>
      <c r="D16" s="75" t="str">
        <f>D9</f>
        <v>31 Dec 2022</v>
      </c>
      <c r="E16" s="40"/>
      <c r="F16" s="40"/>
    </row>
    <row r="17" spans="1:5">
      <c r="A17" s="48" t="s">
        <v>92</v>
      </c>
      <c r="B17" s="25"/>
      <c r="C17" s="29">
        <v>14804728587.224483</v>
      </c>
      <c r="D17" s="29">
        <v>13967878034.027676</v>
      </c>
    </row>
    <row r="18" spans="1:5">
      <c r="A18" s="48" t="s">
        <v>93</v>
      </c>
      <c r="B18" s="25"/>
      <c r="C18" s="92">
        <v>10424927967.805742</v>
      </c>
      <c r="D18" s="92">
        <v>9979172040.9627666</v>
      </c>
    </row>
    <row r="19" spans="1:5">
      <c r="A19" s="48" t="s">
        <v>94</v>
      </c>
      <c r="B19" s="26"/>
      <c r="C19" s="92">
        <v>4379800619.4187412</v>
      </c>
      <c r="D19" s="92">
        <v>3988705993.064909</v>
      </c>
    </row>
    <row r="20" spans="1:5">
      <c r="A20" s="25"/>
      <c r="B20" s="26"/>
      <c r="C20" s="26"/>
      <c r="D20" s="27"/>
    </row>
    <row r="21" spans="1:5" ht="157.5" customHeight="1">
      <c r="A21" s="162" t="s">
        <v>251</v>
      </c>
      <c r="B21" s="162"/>
      <c r="C21" s="162"/>
      <c r="D21" s="162"/>
      <c r="E21" s="147"/>
    </row>
    <row r="22" spans="1:5" ht="59.5" customHeight="1">
      <c r="A22" s="121"/>
      <c r="B22" s="121"/>
      <c r="C22" s="121"/>
      <c r="D22" s="121"/>
      <c r="E22" s="116"/>
    </row>
    <row r="23" spans="1:5">
      <c r="A23" s="82"/>
      <c r="B23" s="82"/>
      <c r="C23" s="82"/>
      <c r="D23" s="82"/>
    </row>
    <row r="24" spans="1:5">
      <c r="A24" s="82"/>
      <c r="B24" s="82"/>
      <c r="C24" s="82"/>
      <c r="D24" s="82"/>
    </row>
    <row r="25" spans="1:5">
      <c r="A25" s="82"/>
      <c r="B25" s="82"/>
      <c r="C25" s="82"/>
      <c r="D25" s="82"/>
    </row>
    <row r="26" spans="1:5">
      <c r="A26" s="82"/>
      <c r="B26" s="82"/>
      <c r="C26" s="82"/>
      <c r="D26" s="82"/>
    </row>
    <row r="27" spans="1:5">
      <c r="A27" s="82"/>
      <c r="B27" s="82"/>
      <c r="C27" s="82"/>
      <c r="D27" s="82"/>
    </row>
    <row r="28" spans="1:5">
      <c r="A28" s="82"/>
      <c r="B28" s="82"/>
      <c r="C28" s="82"/>
      <c r="D28" s="82"/>
    </row>
    <row r="29" spans="1:5">
      <c r="A29" s="82"/>
      <c r="B29" s="82"/>
      <c r="C29" s="82"/>
      <c r="D29" s="82"/>
    </row>
    <row r="30" spans="1:5">
      <c r="A30" s="82"/>
      <c r="B30" s="82"/>
      <c r="C30" s="82"/>
      <c r="D30" s="82"/>
    </row>
    <row r="31" spans="1:5">
      <c r="A31" s="82"/>
      <c r="B31" s="82"/>
      <c r="C31" s="82"/>
      <c r="D31" s="82"/>
    </row>
    <row r="32" spans="1:5">
      <c r="A32" s="82"/>
      <c r="B32" s="82"/>
      <c r="C32" s="82"/>
      <c r="D32" s="82"/>
    </row>
    <row r="33" spans="1:4">
      <c r="A33" s="82"/>
      <c r="B33" s="82"/>
      <c r="C33" s="82"/>
      <c r="D33" s="82"/>
    </row>
    <row r="34" spans="1:4">
      <c r="A34" s="82"/>
      <c r="B34" s="82"/>
      <c r="C34" s="82"/>
      <c r="D34" s="82"/>
    </row>
    <row r="35" spans="1:4">
      <c r="A35" s="82"/>
      <c r="B35" s="82"/>
      <c r="C35" s="82"/>
      <c r="D35" s="82"/>
    </row>
    <row r="36" spans="1:4">
      <c r="A36" s="82"/>
      <c r="B36" s="82"/>
      <c r="C36" s="82"/>
      <c r="D36" s="82"/>
    </row>
    <row r="37" spans="1:4">
      <c r="A37" s="9"/>
      <c r="B37" s="9"/>
      <c r="C37" s="9"/>
      <c r="D37" s="9"/>
    </row>
    <row r="38" spans="1:4">
      <c r="A38" s="9"/>
      <c r="B38" s="9"/>
      <c r="C38" s="9"/>
      <c r="D38" s="9"/>
    </row>
    <row r="39" spans="1:4">
      <c r="A39" s="9"/>
      <c r="B39" s="9"/>
      <c r="C39" s="9"/>
      <c r="D39" s="9"/>
    </row>
    <row r="40" spans="1:4">
      <c r="A40" s="9"/>
      <c r="B40" s="9"/>
      <c r="C40" s="9"/>
      <c r="D40" s="9"/>
    </row>
    <row r="41" spans="1:4">
      <c r="A41" s="9"/>
      <c r="B41" s="9"/>
      <c r="C41" s="9"/>
      <c r="D41" s="9"/>
    </row>
  </sheetData>
  <mergeCells count="3">
    <mergeCell ref="A21:D21"/>
    <mergeCell ref="A14:D14"/>
    <mergeCell ref="F3:G3"/>
  </mergeCells>
  <pageMargins left="0.70866141732283472" right="0.70866141732283472" top="0.74803149606299213" bottom="0.74803149606299213" header="0.31496062992125984" footer="0.31496062992125984"/>
  <pageSetup paperSize="9" scale="8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B839D-598A-4498-906B-D6F5EED34E67}">
  <dimension ref="A1:G54"/>
  <sheetViews>
    <sheetView showGridLines="0" zoomScaleNormal="100" workbookViewId="0">
      <selection activeCell="H1" sqref="H1"/>
    </sheetView>
  </sheetViews>
  <sheetFormatPr defaultColWidth="8.58203125" defaultRowHeight="14.5"/>
  <cols>
    <col min="1" max="1" width="8.58203125" style="7"/>
    <col min="2" max="2" width="52.58203125" style="7" customWidth="1"/>
    <col min="3" max="3" width="11" style="42" customWidth="1"/>
    <col min="4" max="7" width="11" style="7" customWidth="1"/>
    <col min="8" max="16384" width="8.58203125" style="7"/>
  </cols>
  <sheetData>
    <row r="1" spans="1:7" ht="18.5">
      <c r="A1" s="3" t="s">
        <v>95</v>
      </c>
      <c r="B1" s="31"/>
      <c r="C1" s="124"/>
      <c r="D1" s="31"/>
      <c r="E1" s="31"/>
      <c r="F1" s="31"/>
      <c r="G1" s="31"/>
    </row>
    <row r="2" spans="1:7">
      <c r="A2" s="83"/>
      <c r="B2" s="31"/>
      <c r="C2" s="124"/>
      <c r="D2" s="31"/>
      <c r="E2" s="31"/>
      <c r="F2" s="31"/>
      <c r="G2" s="31"/>
    </row>
    <row r="3" spans="1:7">
      <c r="A3" s="8"/>
      <c r="B3" s="8"/>
      <c r="C3" s="66"/>
      <c r="D3" s="8"/>
      <c r="E3" s="8"/>
      <c r="F3" s="8"/>
      <c r="G3" s="8"/>
    </row>
    <row r="4" spans="1:7">
      <c r="A4" s="17"/>
      <c r="B4" s="84"/>
      <c r="C4" s="63" t="s">
        <v>44</v>
      </c>
      <c r="D4" s="63" t="s">
        <v>45</v>
      </c>
      <c r="E4" s="63" t="s">
        <v>46</v>
      </c>
      <c r="F4" s="63" t="s">
        <v>96</v>
      </c>
      <c r="G4" s="63" t="s">
        <v>97</v>
      </c>
    </row>
    <row r="5" spans="1:7">
      <c r="A5" s="94"/>
      <c r="B5" s="85"/>
      <c r="C5" s="19" t="s">
        <v>234</v>
      </c>
      <c r="D5" s="133" t="s">
        <v>21</v>
      </c>
      <c r="E5" s="133" t="s">
        <v>47</v>
      </c>
      <c r="F5" s="133" t="s">
        <v>98</v>
      </c>
      <c r="G5" s="133" t="s">
        <v>99</v>
      </c>
    </row>
    <row r="6" spans="1:7" ht="15.65" customHeight="1">
      <c r="A6" s="15"/>
      <c r="B6" s="165" t="s">
        <v>100</v>
      </c>
      <c r="C6" s="165"/>
      <c r="D6" s="165"/>
      <c r="E6" s="165"/>
      <c r="F6" s="165"/>
      <c r="G6" s="165"/>
    </row>
    <row r="7" spans="1:7">
      <c r="A7" s="11">
        <v>1</v>
      </c>
      <c r="B7" s="10" t="s">
        <v>101</v>
      </c>
      <c r="C7" s="110">
        <v>13337778682.030483</v>
      </c>
      <c r="D7" s="110">
        <v>12568887417.672676</v>
      </c>
      <c r="E7" s="110">
        <v>12551088198.979641</v>
      </c>
      <c r="F7" s="110">
        <v>12222609048.037712</v>
      </c>
      <c r="G7" s="110">
        <v>12051367652.068579</v>
      </c>
    </row>
    <row r="8" spans="1:7">
      <c r="A8" s="11">
        <v>2</v>
      </c>
      <c r="B8" s="10" t="s">
        <v>102</v>
      </c>
      <c r="C8" s="110">
        <v>13337778682.030483</v>
      </c>
      <c r="D8" s="110">
        <v>12568887417.672676</v>
      </c>
      <c r="E8" s="110">
        <v>12551088198.979641</v>
      </c>
      <c r="F8" s="110">
        <v>12222609048.037712</v>
      </c>
      <c r="G8" s="110">
        <v>12051367652.068579</v>
      </c>
    </row>
    <row r="9" spans="1:7">
      <c r="A9" s="11">
        <v>3</v>
      </c>
      <c r="B9" s="10" t="s">
        <v>103</v>
      </c>
      <c r="C9" s="110">
        <v>14804728587.224483</v>
      </c>
      <c r="D9" s="110">
        <v>13967782034.027676</v>
      </c>
      <c r="E9" s="110">
        <v>13958671071.632542</v>
      </c>
      <c r="F9" s="110">
        <v>13645324889.744812</v>
      </c>
      <c r="G9" s="110">
        <v>13476232599.748878</v>
      </c>
    </row>
    <row r="10" spans="1:7">
      <c r="A10" s="24"/>
      <c r="B10" s="165" t="s">
        <v>104</v>
      </c>
      <c r="C10" s="165"/>
      <c r="D10" s="165"/>
      <c r="E10" s="165"/>
      <c r="F10" s="165"/>
      <c r="G10" s="165"/>
    </row>
    <row r="11" spans="1:7">
      <c r="A11" s="11">
        <v>4</v>
      </c>
      <c r="B11" s="10" t="s">
        <v>105</v>
      </c>
      <c r="C11" s="110">
        <v>72857407501.480499</v>
      </c>
      <c r="D11" s="110">
        <v>72326529181.72084</v>
      </c>
      <c r="E11" s="110">
        <v>70825995313.520462</v>
      </c>
      <c r="F11" s="110">
        <v>69337511369.563812</v>
      </c>
      <c r="G11" s="110">
        <v>65395422366.563095</v>
      </c>
    </row>
    <row r="12" spans="1:7">
      <c r="A12" s="24"/>
      <c r="B12" s="165" t="s">
        <v>106</v>
      </c>
      <c r="C12" s="165"/>
      <c r="D12" s="165"/>
      <c r="E12" s="165"/>
      <c r="F12" s="165"/>
      <c r="G12" s="165"/>
    </row>
    <row r="13" spans="1:7">
      <c r="A13" s="11">
        <v>5</v>
      </c>
      <c r="B13" s="10" t="s">
        <v>107</v>
      </c>
      <c r="C13" s="102">
        <v>0.18309999999999998</v>
      </c>
      <c r="D13" s="102">
        <v>0.17380000000000001</v>
      </c>
      <c r="E13" s="106">
        <v>0.1772</v>
      </c>
      <c r="F13" s="106">
        <v>0.17630000000000001</v>
      </c>
      <c r="G13" s="106">
        <v>0.18429999999999999</v>
      </c>
    </row>
    <row r="14" spans="1:7">
      <c r="A14" s="11">
        <v>6</v>
      </c>
      <c r="B14" s="10" t="s">
        <v>108</v>
      </c>
      <c r="C14" s="102">
        <v>0.18309999999999998</v>
      </c>
      <c r="D14" s="102">
        <v>0.17380000000000001</v>
      </c>
      <c r="E14" s="106">
        <v>0.1772</v>
      </c>
      <c r="F14" s="106">
        <v>0.17630000000000001</v>
      </c>
      <c r="G14" s="106">
        <v>0.18429999999999999</v>
      </c>
    </row>
    <row r="15" spans="1:7">
      <c r="A15" s="11">
        <v>7</v>
      </c>
      <c r="B15" s="10" t="s">
        <v>109</v>
      </c>
      <c r="C15" s="102">
        <v>0.20319999999999999</v>
      </c>
      <c r="D15" s="102">
        <v>0.19309999999999999</v>
      </c>
      <c r="E15" s="106">
        <v>0.1971</v>
      </c>
      <c r="F15" s="106">
        <v>0.1968</v>
      </c>
      <c r="G15" s="106">
        <v>0.20610000000000001</v>
      </c>
    </row>
    <row r="16" spans="1:7">
      <c r="A16" s="24"/>
      <c r="B16" s="165" t="s">
        <v>110</v>
      </c>
      <c r="C16" s="165"/>
      <c r="D16" s="165"/>
      <c r="E16" s="165"/>
      <c r="F16" s="165"/>
      <c r="G16" s="165"/>
    </row>
    <row r="17" spans="1:7" ht="24">
      <c r="A17" s="11" t="s">
        <v>111</v>
      </c>
      <c r="B17" s="10" t="s">
        <v>112</v>
      </c>
      <c r="C17" s="107">
        <v>2.2499999999999999E-2</v>
      </c>
      <c r="D17" s="106">
        <v>2.2499999999999999E-2</v>
      </c>
      <c r="E17" s="106">
        <v>2.2499999999999999E-2</v>
      </c>
      <c r="F17" s="106">
        <v>2.2499999999999999E-2</v>
      </c>
      <c r="G17" s="106">
        <v>2.2499999999999999E-2</v>
      </c>
    </row>
    <row r="18" spans="1:7">
      <c r="A18" s="11" t="s">
        <v>113</v>
      </c>
      <c r="B18" s="10" t="s">
        <v>114</v>
      </c>
      <c r="C18" s="149">
        <v>2.24E-2</v>
      </c>
      <c r="D18" s="106">
        <v>2.2499999999999999E-2</v>
      </c>
      <c r="E18" s="106">
        <v>2.2499999999999999E-2</v>
      </c>
      <c r="F18" s="106">
        <v>2.1999999999999999E-2</v>
      </c>
      <c r="G18" s="106">
        <v>2.0711549125052544E-2</v>
      </c>
    </row>
    <row r="19" spans="1:7">
      <c r="A19" s="11" t="s">
        <v>115</v>
      </c>
      <c r="B19" s="10" t="s">
        <v>116</v>
      </c>
      <c r="C19" s="149">
        <v>2.24E-2</v>
      </c>
      <c r="D19" s="106">
        <v>2.2499999999999999E-2</v>
      </c>
      <c r="E19" s="106">
        <v>2.2499999999999999E-2</v>
      </c>
      <c r="F19" s="106">
        <v>2.1999999999999999E-2</v>
      </c>
      <c r="G19" s="106">
        <v>2.0711549125052544E-2</v>
      </c>
    </row>
    <row r="20" spans="1:7">
      <c r="A20" s="11" t="s">
        <v>117</v>
      </c>
      <c r="B20" s="10" t="s">
        <v>118</v>
      </c>
      <c r="C20" s="107">
        <v>0.10250000000000001</v>
      </c>
      <c r="D20" s="106">
        <v>0.10250000000000001</v>
      </c>
      <c r="E20" s="106">
        <v>0.10250000000000001</v>
      </c>
      <c r="F20" s="106">
        <v>0.10250000000000001</v>
      </c>
      <c r="G20" s="106">
        <v>0.10250000000000001</v>
      </c>
    </row>
    <row r="21" spans="1:7" ht="14.5" customHeight="1">
      <c r="A21" s="24"/>
      <c r="B21" s="165" t="s">
        <v>119</v>
      </c>
      <c r="C21" s="165"/>
      <c r="D21" s="165"/>
      <c r="E21" s="165"/>
      <c r="F21" s="165"/>
      <c r="G21" s="165"/>
    </row>
    <row r="22" spans="1:7">
      <c r="A22" s="11">
        <v>8</v>
      </c>
      <c r="B22" s="10" t="s">
        <v>120</v>
      </c>
      <c r="C22" s="107">
        <v>2.5000000000000001E-2</v>
      </c>
      <c r="D22" s="106">
        <v>2.5000000000000001E-2</v>
      </c>
      <c r="E22" s="106">
        <v>2.5000000000000001E-2</v>
      </c>
      <c r="F22" s="106">
        <v>2.5000000000000001E-2</v>
      </c>
      <c r="G22" s="106">
        <v>2.5000000000000001E-2</v>
      </c>
    </row>
    <row r="23" spans="1:7" ht="24" hidden="1" customHeight="1">
      <c r="A23" s="11" t="s">
        <v>57</v>
      </c>
      <c r="B23" s="10" t="s">
        <v>121</v>
      </c>
      <c r="C23" s="139"/>
      <c r="D23" s="106"/>
      <c r="E23" s="106"/>
      <c r="F23" s="106"/>
      <c r="G23" s="106"/>
    </row>
    <row r="24" spans="1:7">
      <c r="A24" s="11">
        <v>9</v>
      </c>
      <c r="B24" s="10" t="s">
        <v>122</v>
      </c>
      <c r="C24" s="107">
        <v>5.8900000000000001E-4</v>
      </c>
      <c r="D24" s="107">
        <v>4.6999999999999999E-4</v>
      </c>
      <c r="E24" s="107">
        <v>2.2699999999999999E-4</v>
      </c>
      <c r="F24" s="107">
        <v>7.2000000000000002E-5</v>
      </c>
      <c r="G24" s="107">
        <v>5.8E-5</v>
      </c>
    </row>
    <row r="25" spans="1:7" ht="14.5" hidden="1" customHeight="1">
      <c r="A25" s="11" t="s">
        <v>123</v>
      </c>
      <c r="B25" s="10" t="s">
        <v>124</v>
      </c>
      <c r="C25" s="139"/>
      <c r="D25" s="106"/>
      <c r="E25" s="106"/>
      <c r="F25" s="106"/>
      <c r="G25" s="106"/>
    </row>
    <row r="26" spans="1:7" ht="14.5" hidden="1" customHeight="1">
      <c r="A26" s="11">
        <v>10</v>
      </c>
      <c r="B26" s="10" t="s">
        <v>125</v>
      </c>
      <c r="C26" s="139"/>
      <c r="D26" s="102"/>
      <c r="E26" s="106"/>
      <c r="F26" s="106"/>
      <c r="G26" s="106"/>
    </row>
    <row r="27" spans="1:7">
      <c r="A27" s="11" t="s">
        <v>126</v>
      </c>
      <c r="B27" s="10" t="s">
        <v>127</v>
      </c>
      <c r="C27" s="107">
        <v>1.4999999999999999E-2</v>
      </c>
      <c r="D27" s="106">
        <v>0.01</v>
      </c>
      <c r="E27" s="106">
        <v>0.01</v>
      </c>
      <c r="F27" s="106">
        <v>0.01</v>
      </c>
      <c r="G27" s="106">
        <v>0.01</v>
      </c>
    </row>
    <row r="28" spans="1:7">
      <c r="A28" s="11">
        <v>11</v>
      </c>
      <c r="B28" s="10" t="s">
        <v>128</v>
      </c>
      <c r="C28" s="107">
        <f>C22+C24+C27</f>
        <v>4.0589E-2</v>
      </c>
      <c r="D28" s="107">
        <v>3.5470000000000002E-2</v>
      </c>
      <c r="E28" s="107">
        <v>3.5227000000000001E-2</v>
      </c>
      <c r="F28" s="107">
        <v>3.5071999999999999E-2</v>
      </c>
      <c r="G28" s="107">
        <v>3.5057999999999999E-2</v>
      </c>
    </row>
    <row r="29" spans="1:7">
      <c r="A29" s="11" t="s">
        <v>129</v>
      </c>
      <c r="B29" s="10" t="s">
        <v>130</v>
      </c>
      <c r="C29" s="107">
        <f>+C20+C28</f>
        <v>0.14308900000000002</v>
      </c>
      <c r="D29" s="102">
        <v>0.13797000000000001</v>
      </c>
      <c r="E29" s="106">
        <v>0.13772700000000002</v>
      </c>
      <c r="F29" s="106">
        <v>0.137572</v>
      </c>
      <c r="G29" s="106">
        <v>0.13755800000000001</v>
      </c>
    </row>
    <row r="30" spans="1:7">
      <c r="A30" s="11">
        <v>12</v>
      </c>
      <c r="B30" s="10" t="s">
        <v>131</v>
      </c>
      <c r="C30" s="107">
        <v>0.1007</v>
      </c>
      <c r="D30" s="107">
        <v>9.06E-2</v>
      </c>
      <c r="E30" s="107">
        <v>9.4579999999999997E-2</v>
      </c>
      <c r="F30" s="107">
        <v>9.4299999999999995E-2</v>
      </c>
      <c r="G30" s="106">
        <v>0.1036</v>
      </c>
    </row>
    <row r="31" spans="1:7">
      <c r="A31" s="24"/>
      <c r="B31" s="165" t="s">
        <v>132</v>
      </c>
      <c r="C31" s="165"/>
      <c r="D31" s="165"/>
      <c r="E31" s="165"/>
      <c r="F31" s="165"/>
      <c r="G31" s="165"/>
    </row>
    <row r="32" spans="1:7">
      <c r="A32" s="11">
        <v>13</v>
      </c>
      <c r="B32" s="13" t="s">
        <v>133</v>
      </c>
      <c r="C32" s="110">
        <v>146855371881.09439</v>
      </c>
      <c r="D32" s="110">
        <v>165361566425.56561</v>
      </c>
      <c r="E32" s="110">
        <v>160581181248.89627</v>
      </c>
      <c r="F32" s="110">
        <v>157102372330.86765</v>
      </c>
      <c r="G32" s="110">
        <v>157642610874.94067</v>
      </c>
    </row>
    <row r="33" spans="1:7">
      <c r="A33" s="11">
        <v>14</v>
      </c>
      <c r="B33" s="13" t="s">
        <v>134</v>
      </c>
      <c r="C33" s="132">
        <v>9.0800000000000006E-2</v>
      </c>
      <c r="D33" s="106">
        <v>7.5999999999999998E-2</v>
      </c>
      <c r="E33" s="106">
        <v>7.8200000000000006E-2</v>
      </c>
      <c r="F33" s="106">
        <v>7.7799999999999994E-2</v>
      </c>
      <c r="G33" s="106">
        <v>7.6399999999999996E-2</v>
      </c>
    </row>
    <row r="34" spans="1:7" hidden="1">
      <c r="A34" s="24"/>
      <c r="B34" s="165" t="s">
        <v>135</v>
      </c>
      <c r="C34" s="165"/>
      <c r="D34" s="165"/>
      <c r="E34" s="165"/>
      <c r="F34" s="165"/>
      <c r="G34" s="165"/>
    </row>
    <row r="35" spans="1:7" ht="16.5" hidden="1" customHeight="1">
      <c r="A35" s="11" t="s">
        <v>136</v>
      </c>
      <c r="B35" s="10" t="s">
        <v>137</v>
      </c>
      <c r="C35" s="86"/>
      <c r="D35" s="11"/>
      <c r="E35" s="11"/>
      <c r="F35" s="11"/>
      <c r="G35" s="11"/>
    </row>
    <row r="36" spans="1:7" ht="12" hidden="1" customHeight="1">
      <c r="A36" s="11" t="s">
        <v>138</v>
      </c>
      <c r="B36" s="10" t="s">
        <v>139</v>
      </c>
      <c r="C36" s="86"/>
      <c r="D36" s="11"/>
      <c r="E36" s="11"/>
      <c r="F36" s="11"/>
      <c r="G36" s="11"/>
    </row>
    <row r="37" spans="1:7" hidden="1">
      <c r="A37" s="11" t="s">
        <v>140</v>
      </c>
      <c r="B37" s="10" t="s">
        <v>141</v>
      </c>
      <c r="C37" s="86"/>
      <c r="D37" s="11"/>
      <c r="E37" s="11"/>
      <c r="F37" s="11"/>
      <c r="G37" s="11"/>
    </row>
    <row r="38" spans="1:7">
      <c r="A38" s="24"/>
      <c r="B38" s="165" t="s">
        <v>142</v>
      </c>
      <c r="C38" s="165"/>
      <c r="D38" s="165"/>
      <c r="E38" s="165"/>
      <c r="F38" s="165"/>
      <c r="G38" s="165"/>
    </row>
    <row r="39" spans="1:7" hidden="1">
      <c r="A39" s="11" t="s">
        <v>143</v>
      </c>
      <c r="B39" s="10" t="s">
        <v>144</v>
      </c>
      <c r="C39" s="86"/>
      <c r="D39" s="11"/>
      <c r="E39" s="11"/>
      <c r="F39" s="11"/>
      <c r="G39" s="11"/>
    </row>
    <row r="40" spans="1:7">
      <c r="A40" s="11" t="s">
        <v>145</v>
      </c>
      <c r="B40" s="10" t="s">
        <v>146</v>
      </c>
      <c r="C40" s="107">
        <v>0.03</v>
      </c>
      <c r="D40" s="107">
        <v>0.03</v>
      </c>
      <c r="E40" s="107">
        <v>0.03</v>
      </c>
      <c r="F40" s="107">
        <v>0.03</v>
      </c>
      <c r="G40" s="107">
        <v>0.03</v>
      </c>
    </row>
    <row r="41" spans="1:7">
      <c r="A41" s="24"/>
      <c r="B41" s="165" t="s">
        <v>147</v>
      </c>
      <c r="C41" s="165"/>
      <c r="D41" s="165"/>
      <c r="E41" s="165"/>
      <c r="F41" s="165"/>
      <c r="G41" s="165"/>
    </row>
    <row r="42" spans="1:7">
      <c r="A42" s="11">
        <v>15</v>
      </c>
      <c r="B42" s="13" t="s">
        <v>148</v>
      </c>
      <c r="C42" s="110">
        <v>31504487212.912724</v>
      </c>
      <c r="D42" s="110">
        <v>31805427447.25</v>
      </c>
      <c r="E42" s="110">
        <v>32592227607.580002</v>
      </c>
      <c r="F42" s="110">
        <v>34022640234.919998</v>
      </c>
      <c r="G42" s="110">
        <v>33903136361.040001</v>
      </c>
    </row>
    <row r="43" spans="1:7">
      <c r="A43" s="11" t="s">
        <v>149</v>
      </c>
      <c r="B43" s="13" t="s">
        <v>150</v>
      </c>
      <c r="C43" s="110">
        <v>16431035430.511574</v>
      </c>
      <c r="D43" s="110">
        <v>16733028076.209999</v>
      </c>
      <c r="E43" s="110">
        <v>16817044566.629999</v>
      </c>
      <c r="F43" s="110">
        <v>16544189264.299999</v>
      </c>
      <c r="G43" s="110">
        <v>16418826260.709999</v>
      </c>
    </row>
    <row r="44" spans="1:7">
      <c r="A44" s="11" t="s">
        <v>151</v>
      </c>
      <c r="B44" s="13" t="s">
        <v>152</v>
      </c>
      <c r="C44" s="110">
        <v>2159805945.5397573</v>
      </c>
      <c r="D44" s="110">
        <v>2022156316.9400001</v>
      </c>
      <c r="E44" s="110">
        <v>1855941734.9200001</v>
      </c>
      <c r="F44" s="110">
        <v>1806893830.74</v>
      </c>
      <c r="G44" s="110">
        <v>1761517736.3399999</v>
      </c>
    </row>
    <row r="45" spans="1:7">
      <c r="A45" s="11">
        <v>16</v>
      </c>
      <c r="B45" s="13" t="s">
        <v>153</v>
      </c>
      <c r="C45" s="110">
        <v>14271229484.88765</v>
      </c>
      <c r="D45" s="110">
        <v>14710871759.26</v>
      </c>
      <c r="E45" s="110">
        <v>14961102831.700001</v>
      </c>
      <c r="F45" s="110">
        <v>14737295433.549999</v>
      </c>
      <c r="G45" s="110">
        <v>14657308524.370001</v>
      </c>
    </row>
    <row r="46" spans="1:7">
      <c r="A46" s="11">
        <v>17</v>
      </c>
      <c r="B46" s="13" t="s">
        <v>154</v>
      </c>
      <c r="C46" s="146">
        <v>2.1962295793062676</v>
      </c>
      <c r="D46" s="108">
        <v>2.1800000000000002</v>
      </c>
      <c r="E46" s="108">
        <v>2.2200000000000002</v>
      </c>
      <c r="F46" s="108">
        <v>2.3199999999999998</v>
      </c>
      <c r="G46" s="108">
        <v>2.3199999999999998</v>
      </c>
    </row>
    <row r="47" spans="1:7">
      <c r="A47" s="24"/>
      <c r="B47" s="165" t="s">
        <v>155</v>
      </c>
      <c r="C47" s="165"/>
      <c r="D47" s="165"/>
      <c r="E47" s="165"/>
      <c r="F47" s="165"/>
      <c r="G47" s="165"/>
    </row>
    <row r="48" spans="1:7">
      <c r="A48" s="11">
        <v>18</v>
      </c>
      <c r="B48" s="13" t="s">
        <v>156</v>
      </c>
      <c r="C48" s="105">
        <v>103871.615934</v>
      </c>
      <c r="D48" s="105">
        <v>106001.214995663</v>
      </c>
      <c r="E48" s="105">
        <v>114286.550392216</v>
      </c>
      <c r="F48" s="105">
        <v>112093.15044700001</v>
      </c>
      <c r="G48" s="105">
        <v>99254.235864000002</v>
      </c>
    </row>
    <row r="49" spans="1:7">
      <c r="A49" s="11">
        <v>19</v>
      </c>
      <c r="B49" s="6" t="s">
        <v>157</v>
      </c>
      <c r="C49" s="105">
        <v>81595.508017999993</v>
      </c>
      <c r="D49" s="105">
        <v>82674.567742450396</v>
      </c>
      <c r="E49" s="105">
        <v>86834.007275911499</v>
      </c>
      <c r="F49" s="105">
        <v>86669.685840000006</v>
      </c>
      <c r="G49" s="105">
        <v>80756.188498000003</v>
      </c>
    </row>
    <row r="50" spans="1:7">
      <c r="A50" s="11">
        <v>20</v>
      </c>
      <c r="B50" s="13" t="s">
        <v>158</v>
      </c>
      <c r="C50" s="146">
        <v>1.2729999999999999</v>
      </c>
      <c r="D50" s="108">
        <v>1.2822</v>
      </c>
      <c r="E50" s="108">
        <v>1.3161496742753724</v>
      </c>
      <c r="F50" s="108">
        <v>1.2932999999999999</v>
      </c>
      <c r="G50" s="108">
        <v>1.2291000000000001</v>
      </c>
    </row>
    <row r="51" spans="1:7">
      <c r="A51" s="9"/>
      <c r="B51" s="9"/>
      <c r="C51" s="41"/>
      <c r="D51" s="9"/>
      <c r="E51" s="9"/>
      <c r="F51" s="9"/>
      <c r="G51" s="9"/>
    </row>
    <row r="52" spans="1:7" ht="30.75" customHeight="1">
      <c r="A52" s="164" t="s">
        <v>159</v>
      </c>
      <c r="B52" s="164"/>
      <c r="C52" s="164"/>
      <c r="D52" s="164"/>
      <c r="E52" s="164"/>
      <c r="F52" s="164"/>
      <c r="G52" s="164"/>
    </row>
    <row r="53" spans="1:7" ht="17.5" customHeight="1">
      <c r="A53" s="150" t="s">
        <v>160</v>
      </c>
      <c r="B53" s="151"/>
      <c r="C53" s="151"/>
      <c r="D53" s="151"/>
      <c r="E53" s="151"/>
      <c r="F53" s="151"/>
      <c r="G53" s="151"/>
    </row>
    <row r="54" spans="1:7">
      <c r="A54" s="9"/>
      <c r="B54" s="9"/>
      <c r="C54" s="41"/>
      <c r="D54" s="9"/>
      <c r="E54" s="9"/>
      <c r="F54" s="9"/>
      <c r="G54" s="9"/>
    </row>
  </sheetData>
  <mergeCells count="11">
    <mergeCell ref="B31:G31"/>
    <mergeCell ref="B6:G6"/>
    <mergeCell ref="B10:G10"/>
    <mergeCell ref="B12:G12"/>
    <mergeCell ref="B16:G16"/>
    <mergeCell ref="B21:G21"/>
    <mergeCell ref="A52:G52"/>
    <mergeCell ref="B34:G34"/>
    <mergeCell ref="B38:G38"/>
    <mergeCell ref="B41:G41"/>
    <mergeCell ref="B47:G47"/>
  </mergeCells>
  <pageMargins left="0.70866141732283472" right="0.70866141732283472" top="0.74803149606299213" bottom="0.74803149606299213" header="0.31496062992125984" footer="0.31496062992125984"/>
  <pageSetup paperSize="9"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D9D17-E423-43A4-AC6B-0CAC87B5BC9D}">
  <dimension ref="A1:D26"/>
  <sheetViews>
    <sheetView showGridLines="0" zoomScaleNormal="100" workbookViewId="0">
      <selection activeCell="E1" sqref="E1"/>
    </sheetView>
  </sheetViews>
  <sheetFormatPr defaultColWidth="8.58203125" defaultRowHeight="14.5"/>
  <cols>
    <col min="1" max="1" width="6.08203125" style="7" customWidth="1"/>
    <col min="2" max="2" width="60.5" style="7" customWidth="1"/>
    <col min="3" max="4" width="10.25" style="7" customWidth="1"/>
    <col min="5" max="16384" width="8.58203125" style="7"/>
  </cols>
  <sheetData>
    <row r="1" spans="1:4" ht="21">
      <c r="A1" s="87" t="s">
        <v>161</v>
      </c>
      <c r="B1" s="6"/>
      <c r="C1" s="6"/>
      <c r="D1" s="6"/>
    </row>
    <row r="2" spans="1:4" ht="21">
      <c r="A2" s="87"/>
      <c r="B2" s="6"/>
      <c r="C2" s="6"/>
      <c r="D2" s="6"/>
    </row>
    <row r="3" spans="1:4">
      <c r="A3" s="6"/>
      <c r="B3" s="6"/>
      <c r="C3" s="93" t="s">
        <v>44</v>
      </c>
      <c r="D3" s="93" t="s">
        <v>45</v>
      </c>
    </row>
    <row r="4" spans="1:4">
      <c r="A4" s="88" t="s">
        <v>20</v>
      </c>
      <c r="B4" s="89"/>
      <c r="C4" s="127" t="s">
        <v>234</v>
      </c>
      <c r="D4" s="127" t="s">
        <v>21</v>
      </c>
    </row>
    <row r="5" spans="1:4">
      <c r="A5" s="48"/>
      <c r="B5" s="48" t="s">
        <v>22</v>
      </c>
      <c r="C5" s="29">
        <v>14937099540.755224</v>
      </c>
      <c r="D5" s="29">
        <v>14334663662.850204</v>
      </c>
    </row>
    <row r="6" spans="1:4">
      <c r="A6" s="6"/>
      <c r="B6" s="148" t="s">
        <v>244</v>
      </c>
      <c r="C6" s="29">
        <v>1466949905.194</v>
      </c>
      <c r="D6" s="29">
        <v>1398894616.355</v>
      </c>
    </row>
    <row r="7" spans="1:4">
      <c r="A7" s="6"/>
      <c r="B7" s="48" t="s">
        <v>162</v>
      </c>
      <c r="C7" s="29">
        <v>-331755837.20419943</v>
      </c>
      <c r="D7" s="29">
        <v>-441591173.11262047</v>
      </c>
    </row>
    <row r="8" spans="1:4">
      <c r="A8" s="6"/>
      <c r="B8" s="48" t="s">
        <v>163</v>
      </c>
      <c r="C8" s="29">
        <v>-1029974967.6340004</v>
      </c>
      <c r="D8" s="29">
        <v>-1076737106.0440004</v>
      </c>
    </row>
    <row r="9" spans="1:4">
      <c r="A9" s="6"/>
      <c r="B9" s="48" t="s">
        <v>164</v>
      </c>
      <c r="C9" s="29">
        <v>751399933.65224814</v>
      </c>
      <c r="D9" s="29">
        <v>1082624918.8021147</v>
      </c>
    </row>
    <row r="10" spans="1:4">
      <c r="A10" s="6"/>
      <c r="B10" s="48" t="s">
        <v>165</v>
      </c>
      <c r="C10" s="29">
        <v>-259913216.72</v>
      </c>
      <c r="D10" s="29">
        <v>-144179670.75</v>
      </c>
    </row>
    <row r="11" spans="1:4">
      <c r="A11" s="6"/>
      <c r="B11" s="48" t="s">
        <v>166</v>
      </c>
      <c r="C11" s="29">
        <v>144300176.82600504</v>
      </c>
      <c r="D11" s="29">
        <v>177167096.22599044</v>
      </c>
    </row>
    <row r="12" spans="1:4">
      <c r="A12" s="6"/>
      <c r="B12" s="48" t="s">
        <v>29</v>
      </c>
      <c r="C12" s="29"/>
      <c r="D12" s="29">
        <v>-369794113.69069993</v>
      </c>
    </row>
    <row r="13" spans="1:4">
      <c r="A13" s="56"/>
      <c r="B13" s="90" t="s">
        <v>167</v>
      </c>
      <c r="C13" s="58">
        <v>15678105534.86928</v>
      </c>
      <c r="D13" s="58">
        <v>14961048230.635986</v>
      </c>
    </row>
    <row r="14" spans="1:4">
      <c r="A14" s="6"/>
      <c r="B14" s="48" t="s">
        <v>168</v>
      </c>
      <c r="C14" s="92">
        <v>10094992985.719551</v>
      </c>
      <c r="D14" s="92">
        <v>9661053243.2009544</v>
      </c>
    </row>
    <row r="15" spans="1:4">
      <c r="A15" s="6"/>
      <c r="B15" s="48" t="s">
        <v>169</v>
      </c>
      <c r="C15" s="92">
        <v>1338165433.014987</v>
      </c>
      <c r="D15" s="92">
        <v>1237131982.0436769</v>
      </c>
    </row>
    <row r="16" spans="1:4">
      <c r="A16" s="90" t="s">
        <v>170</v>
      </c>
      <c r="B16" s="90" t="s">
        <v>171</v>
      </c>
      <c r="C16" s="22">
        <v>11433158418.734539</v>
      </c>
      <c r="D16" s="22">
        <v>10898185225.244631</v>
      </c>
    </row>
    <row r="17" spans="1:4">
      <c r="A17" s="90"/>
      <c r="B17" s="90" t="s">
        <v>172</v>
      </c>
      <c r="C17" s="58">
        <v>4244947116.1347408</v>
      </c>
      <c r="D17" s="58">
        <v>4062863005.3913555</v>
      </c>
    </row>
    <row r="18" spans="1:4">
      <c r="A18" s="90" t="s">
        <v>173</v>
      </c>
      <c r="B18" s="90" t="s">
        <v>174</v>
      </c>
      <c r="C18" s="109">
        <v>137.12838535656874</v>
      </c>
      <c r="D18" s="109">
        <v>137.28017941904778</v>
      </c>
    </row>
    <row r="19" spans="1:4">
      <c r="A19" s="6"/>
      <c r="B19" s="6"/>
      <c r="C19" s="6"/>
      <c r="D19" s="6"/>
    </row>
    <row r="20" spans="1:4">
      <c r="A20" s="6" t="s">
        <v>175</v>
      </c>
      <c r="B20" s="6"/>
      <c r="C20" s="6"/>
      <c r="D20" s="6"/>
    </row>
    <row r="21" spans="1:4">
      <c r="A21" s="6" t="s">
        <v>246</v>
      </c>
      <c r="B21" s="6"/>
      <c r="C21" s="6"/>
      <c r="D21" s="6"/>
    </row>
    <row r="22" spans="1:4">
      <c r="A22" s="6" t="s">
        <v>176</v>
      </c>
      <c r="B22" s="6"/>
      <c r="C22" s="6"/>
      <c r="D22" s="6"/>
    </row>
    <row r="23" spans="1:4">
      <c r="A23" s="2"/>
      <c r="B23" s="2"/>
      <c r="C23" s="2"/>
      <c r="D23" s="2"/>
    </row>
    <row r="24" spans="1:4" ht="82.5" customHeight="1">
      <c r="A24" s="152" t="s">
        <v>245</v>
      </c>
      <c r="B24" s="152"/>
      <c r="C24" s="152"/>
      <c r="D24" s="152"/>
    </row>
    <row r="25" spans="1:4">
      <c r="A25" s="2"/>
      <c r="B25" s="2"/>
      <c r="C25" s="2"/>
      <c r="D25" s="2"/>
    </row>
    <row r="26" spans="1:4">
      <c r="A26" s="81"/>
      <c r="B26" s="81"/>
      <c r="C26" s="81"/>
      <c r="D26" s="81"/>
    </row>
  </sheetData>
  <mergeCells count="1">
    <mergeCell ref="A24:D24"/>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65542-C5A5-4C52-ADD4-F7B2129AE3AC}">
  <sheetPr>
    <pageSetUpPr fitToPage="1"/>
  </sheetPr>
  <dimension ref="A1:K6"/>
  <sheetViews>
    <sheetView showGridLines="0" zoomScaleNormal="100" workbookViewId="0">
      <selection activeCell="C1" sqref="C1"/>
    </sheetView>
  </sheetViews>
  <sheetFormatPr defaultColWidth="8.58203125" defaultRowHeight="14.5"/>
  <cols>
    <col min="1" max="1" width="8.58203125" style="7"/>
    <col min="2" max="2" width="33.4140625" style="7" customWidth="1"/>
    <col min="3" max="3" width="14.75" style="20" customWidth="1"/>
    <col min="4" max="16384" width="8.58203125" style="7"/>
  </cols>
  <sheetData>
    <row r="1" spans="1:11">
      <c r="A1" s="9"/>
      <c r="B1" s="9"/>
      <c r="C1" s="178"/>
    </row>
    <row r="2" spans="1:11" ht="21">
      <c r="A2" s="32">
        <v>2</v>
      </c>
      <c r="B2" s="32" t="s">
        <v>12</v>
      </c>
      <c r="C2" s="179"/>
      <c r="D2" s="20"/>
      <c r="E2" s="20"/>
      <c r="G2" s="23"/>
      <c r="K2" s="38"/>
    </row>
    <row r="3" spans="1:11" ht="16" customHeight="1">
      <c r="A3" s="30"/>
      <c r="B3" s="31"/>
      <c r="C3" s="179"/>
      <c r="D3" s="20"/>
      <c r="E3" s="20"/>
    </row>
    <row r="4" spans="1:11" ht="17.25" customHeight="1">
      <c r="A4" s="118" t="s">
        <v>254</v>
      </c>
      <c r="B4" s="120" t="s">
        <v>13</v>
      </c>
      <c r="C4" s="179"/>
      <c r="D4" s="20"/>
      <c r="E4" s="20"/>
      <c r="F4" s="38"/>
      <c r="G4" s="23"/>
    </row>
    <row r="5" spans="1:11" ht="17.25" customHeight="1">
      <c r="A5" s="118" t="s">
        <v>255</v>
      </c>
      <c r="B5" s="120" t="s">
        <v>14</v>
      </c>
      <c r="C5" s="179"/>
      <c r="D5" s="20"/>
      <c r="E5" s="20"/>
      <c r="F5" s="38"/>
      <c r="G5" s="23"/>
    </row>
    <row r="6" spans="1:11" ht="17.25" customHeight="1">
      <c r="A6" s="118"/>
      <c r="B6" s="120"/>
      <c r="C6" s="179"/>
      <c r="D6" s="20"/>
      <c r="E6" s="20"/>
      <c r="F6" s="38"/>
      <c r="G6" s="23"/>
    </row>
  </sheetData>
  <phoneticPr fontId="12" type="noConversion"/>
  <hyperlinks>
    <hyperlink ref="B4" location="'Table 2.1 &amp; 2.2'!A1" display="Quantitative information of LCR (EU LIQ1)" xr:uid="{13223F3A-33C9-4FDB-A0F9-A3893E8B0AF6}"/>
    <hyperlink ref="B5" location="'Table 2.1 &amp; 2.2'!A1" display="Qualitative information on LCR (EU LIQB)" xr:uid="{12B3FC8E-FF5D-4B2D-B5C7-6B5FE15EDE8C}"/>
  </hyperlinks>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81FB1-5DA0-438C-B7E1-4DE78DF7C7F1}">
  <dimension ref="A1:J64"/>
  <sheetViews>
    <sheetView showGridLines="0" zoomScaleNormal="100" workbookViewId="0">
      <selection activeCell="D1" sqref="D1"/>
    </sheetView>
  </sheetViews>
  <sheetFormatPr defaultColWidth="8.33203125" defaultRowHeight="14.5"/>
  <cols>
    <col min="1" max="1" width="6.58203125" style="7" customWidth="1"/>
    <col min="2" max="2" width="45.83203125" style="7" customWidth="1"/>
    <col min="3" max="10" width="9.83203125" style="7" customWidth="1"/>
    <col min="11" max="16384" width="8.33203125" style="7"/>
  </cols>
  <sheetData>
    <row r="1" spans="1:10" ht="18.5">
      <c r="A1" s="3" t="s">
        <v>237</v>
      </c>
      <c r="B1" s="9"/>
      <c r="C1" s="9"/>
      <c r="D1" s="9"/>
      <c r="E1" s="9"/>
      <c r="F1" s="9"/>
      <c r="G1" s="9"/>
      <c r="H1" s="9"/>
      <c r="I1" s="9"/>
      <c r="J1" s="9"/>
    </row>
    <row r="2" spans="1:10">
      <c r="A2" s="9"/>
      <c r="B2" s="9"/>
      <c r="C2" s="9"/>
      <c r="D2" s="9"/>
      <c r="E2" s="9"/>
      <c r="F2" s="9"/>
      <c r="G2" s="9"/>
      <c r="H2" s="9"/>
      <c r="I2" s="9"/>
      <c r="J2" s="9"/>
    </row>
    <row r="3" spans="1:10">
      <c r="A3" s="9"/>
      <c r="B3" s="9"/>
      <c r="C3" s="9"/>
      <c r="D3" s="9"/>
      <c r="E3" s="9"/>
      <c r="F3" s="9"/>
      <c r="G3" s="9"/>
      <c r="H3" s="9"/>
      <c r="I3" s="9"/>
      <c r="J3" s="9"/>
    </row>
    <row r="4" spans="1:10">
      <c r="A4" s="97"/>
      <c r="B4" s="6"/>
      <c r="C4" s="91" t="s">
        <v>44</v>
      </c>
      <c r="D4" s="91" t="s">
        <v>45</v>
      </c>
      <c r="E4" s="91" t="s">
        <v>46</v>
      </c>
      <c r="F4" s="91" t="s">
        <v>96</v>
      </c>
      <c r="G4" s="91" t="s">
        <v>97</v>
      </c>
      <c r="H4" s="91" t="s">
        <v>177</v>
      </c>
      <c r="I4" s="91" t="s">
        <v>178</v>
      </c>
      <c r="J4" s="91" t="s">
        <v>179</v>
      </c>
    </row>
    <row r="5" spans="1:10">
      <c r="A5" s="6"/>
      <c r="B5" s="99" t="s">
        <v>180</v>
      </c>
      <c r="C5" s="161" t="s">
        <v>181</v>
      </c>
      <c r="D5" s="161"/>
      <c r="E5" s="161"/>
      <c r="F5" s="161"/>
      <c r="G5" s="167" t="s">
        <v>182</v>
      </c>
      <c r="H5" s="168"/>
      <c r="I5" s="168"/>
      <c r="J5" s="169"/>
    </row>
    <row r="6" spans="1:10" ht="24">
      <c r="A6" s="123" t="s">
        <v>183</v>
      </c>
      <c r="B6" s="100" t="s">
        <v>235</v>
      </c>
      <c r="C6" s="96" t="s">
        <v>234</v>
      </c>
      <c r="D6" s="134" t="s">
        <v>21</v>
      </c>
      <c r="E6" s="134" t="s">
        <v>47</v>
      </c>
      <c r="F6" s="134" t="s">
        <v>98</v>
      </c>
      <c r="G6" s="134" t="s">
        <v>234</v>
      </c>
      <c r="H6" s="134" t="s">
        <v>21</v>
      </c>
      <c r="I6" s="134" t="s">
        <v>47</v>
      </c>
      <c r="J6" s="134" t="s">
        <v>98</v>
      </c>
    </row>
    <row r="7" spans="1:10">
      <c r="A7" s="123" t="s">
        <v>184</v>
      </c>
      <c r="B7" s="99" t="s">
        <v>185</v>
      </c>
      <c r="C7" s="99">
        <v>12</v>
      </c>
      <c r="D7" s="99">
        <v>12</v>
      </c>
      <c r="E7" s="99">
        <v>12</v>
      </c>
      <c r="F7" s="99">
        <v>12</v>
      </c>
      <c r="G7" s="99">
        <v>12</v>
      </c>
      <c r="H7" s="99">
        <v>12</v>
      </c>
      <c r="I7" s="99">
        <v>12</v>
      </c>
      <c r="J7" s="99">
        <v>12</v>
      </c>
    </row>
    <row r="8" spans="1:10" ht="15" customHeight="1">
      <c r="A8" s="170" t="s">
        <v>186</v>
      </c>
      <c r="B8" s="170"/>
      <c r="C8" s="170"/>
      <c r="D8" s="170"/>
      <c r="E8" s="170"/>
      <c r="F8" s="170"/>
      <c r="G8" s="170"/>
      <c r="H8" s="170"/>
      <c r="I8" s="170"/>
      <c r="J8" s="170"/>
    </row>
    <row r="9" spans="1:10">
      <c r="A9" s="11">
        <v>1</v>
      </c>
      <c r="B9" s="10" t="s">
        <v>187</v>
      </c>
      <c r="C9" s="171"/>
      <c r="D9" s="171"/>
      <c r="E9" s="171"/>
      <c r="F9" s="171"/>
      <c r="G9" s="143">
        <v>31504487212.912724</v>
      </c>
      <c r="H9" s="143">
        <v>31805427447.25</v>
      </c>
      <c r="I9" s="143">
        <v>32592227607.580002</v>
      </c>
      <c r="J9" s="143">
        <v>34022640234.919998</v>
      </c>
    </row>
    <row r="10" spans="1:10" s="95" customFormat="1" ht="15" customHeight="1">
      <c r="A10" s="170" t="s">
        <v>188</v>
      </c>
      <c r="B10" s="170"/>
      <c r="C10" s="170"/>
      <c r="D10" s="170"/>
      <c r="E10" s="170"/>
      <c r="F10" s="170"/>
      <c r="G10" s="170"/>
      <c r="H10" s="170"/>
      <c r="I10" s="170"/>
      <c r="J10" s="170"/>
    </row>
    <row r="11" spans="1:10" ht="26.15" customHeight="1">
      <c r="A11" s="11">
        <v>2</v>
      </c>
      <c r="B11" s="10" t="s">
        <v>189</v>
      </c>
      <c r="C11" s="143">
        <v>54859048541.005836</v>
      </c>
      <c r="D11" s="143">
        <v>54825826113.699997</v>
      </c>
      <c r="E11" s="143">
        <v>54520021135.879997</v>
      </c>
      <c r="F11" s="143">
        <v>54055314170.440002</v>
      </c>
      <c r="G11" s="143">
        <v>3404613923.5890884</v>
      </c>
      <c r="H11" s="143">
        <v>3388407796.5500002</v>
      </c>
      <c r="I11" s="143">
        <v>3370029442.23</v>
      </c>
      <c r="J11" s="143">
        <v>3342005652.8899999</v>
      </c>
    </row>
    <row r="12" spans="1:10">
      <c r="A12" s="11">
        <v>3</v>
      </c>
      <c r="B12" s="12" t="s">
        <v>190</v>
      </c>
      <c r="C12" s="143">
        <v>41321123922.660728</v>
      </c>
      <c r="D12" s="143">
        <v>41669149677.220001</v>
      </c>
      <c r="E12" s="143">
        <v>41455014404.449997</v>
      </c>
      <c r="F12" s="143">
        <v>41073356757.419998</v>
      </c>
      <c r="G12" s="143">
        <v>2066056196.1240778</v>
      </c>
      <c r="H12" s="143">
        <v>2083457483.8599999</v>
      </c>
      <c r="I12" s="143">
        <v>2072750720.22</v>
      </c>
      <c r="J12" s="143">
        <v>2053667837.8699999</v>
      </c>
    </row>
    <row r="13" spans="1:10">
      <c r="A13" s="11">
        <v>4</v>
      </c>
      <c r="B13" s="12" t="s">
        <v>191</v>
      </c>
      <c r="C13" s="143">
        <v>13346529849.950109</v>
      </c>
      <c r="D13" s="143">
        <v>13010302706.98</v>
      </c>
      <c r="E13" s="143">
        <v>12931604355.709999</v>
      </c>
      <c r="F13" s="143">
        <v>12835116024.6</v>
      </c>
      <c r="G13" s="143">
        <v>1338557727.4658442</v>
      </c>
      <c r="H13" s="143">
        <v>1304950312.6900001</v>
      </c>
      <c r="I13" s="143">
        <v>1297278722.01</v>
      </c>
      <c r="J13" s="143">
        <v>1288337815.02</v>
      </c>
    </row>
    <row r="14" spans="1:10">
      <c r="A14" s="11">
        <v>5</v>
      </c>
      <c r="B14" s="10" t="s">
        <v>192</v>
      </c>
      <c r="C14" s="143">
        <v>23669510883.943333</v>
      </c>
      <c r="D14" s="143">
        <v>24323338034.41</v>
      </c>
      <c r="E14" s="143">
        <v>24373453612.84</v>
      </c>
      <c r="F14" s="143">
        <v>24176645451.869999</v>
      </c>
      <c r="G14" s="143">
        <v>9449533648.7430515</v>
      </c>
      <c r="H14" s="143">
        <v>9862712009.1900005</v>
      </c>
      <c r="I14" s="143">
        <v>9887189680.3400002</v>
      </c>
      <c r="J14" s="143">
        <v>9680515925.3799992</v>
      </c>
    </row>
    <row r="15" spans="1:10" ht="27" customHeight="1">
      <c r="A15" s="11">
        <v>6</v>
      </c>
      <c r="B15" s="12" t="s">
        <v>193</v>
      </c>
      <c r="C15" s="143">
        <v>10038070833.389166</v>
      </c>
      <c r="D15" s="143">
        <v>10347873778.860001</v>
      </c>
      <c r="E15" s="143">
        <v>10792952227.52</v>
      </c>
      <c r="F15" s="143">
        <v>10885517153.459999</v>
      </c>
      <c r="G15" s="143">
        <v>2471297358.0531955</v>
      </c>
      <c r="H15" s="143">
        <v>2547516332.4000001</v>
      </c>
      <c r="I15" s="143">
        <v>2656520693.8099999</v>
      </c>
      <c r="J15" s="143">
        <v>2678126392.23</v>
      </c>
    </row>
    <row r="16" spans="1:10">
      <c r="A16" s="11">
        <v>7</v>
      </c>
      <c r="B16" s="12" t="s">
        <v>194</v>
      </c>
      <c r="C16" s="143">
        <v>12493030326.10833</v>
      </c>
      <c r="D16" s="143">
        <v>12642781683.4</v>
      </c>
      <c r="E16" s="143">
        <v>12268163381.26</v>
      </c>
      <c r="F16" s="143">
        <v>12163702627.34</v>
      </c>
      <c r="G16" s="143">
        <v>5839826566.2440233</v>
      </c>
      <c r="H16" s="143">
        <v>5982513104.6400003</v>
      </c>
      <c r="I16" s="143">
        <v>5918330982.4700003</v>
      </c>
      <c r="J16" s="143">
        <v>5874963862.0799999</v>
      </c>
    </row>
    <row r="17" spans="1:10">
      <c r="A17" s="11">
        <v>8</v>
      </c>
      <c r="B17" s="12" t="s">
        <v>195</v>
      </c>
      <c r="C17" s="143">
        <v>1138409724.4458334</v>
      </c>
      <c r="D17" s="143">
        <v>1332682572.1500001</v>
      </c>
      <c r="E17" s="143">
        <v>1312338004.0599999</v>
      </c>
      <c r="F17" s="143">
        <v>1127425671.0699999</v>
      </c>
      <c r="G17" s="143">
        <v>1138409724.4458334</v>
      </c>
      <c r="H17" s="143">
        <v>1332682572.1500001</v>
      </c>
      <c r="I17" s="143">
        <v>1312338004.0599999</v>
      </c>
      <c r="J17" s="143">
        <v>1127425671.0699999</v>
      </c>
    </row>
    <row r="18" spans="1:10">
      <c r="A18" s="11">
        <v>9</v>
      </c>
      <c r="B18" s="12" t="s">
        <v>196</v>
      </c>
      <c r="C18" s="125"/>
      <c r="D18" s="125"/>
      <c r="E18" s="125"/>
      <c r="F18" s="125"/>
      <c r="G18" s="143">
        <v>8032413.9739999995</v>
      </c>
      <c r="H18" s="143">
        <v>4857031.1900000004</v>
      </c>
      <c r="I18" s="143">
        <v>2316814.56</v>
      </c>
      <c r="J18" s="143"/>
    </row>
    <row r="19" spans="1:10">
      <c r="A19" s="11">
        <v>10</v>
      </c>
      <c r="B19" s="10" t="s">
        <v>197</v>
      </c>
      <c r="C19" s="143">
        <v>13582922991.044167</v>
      </c>
      <c r="D19" s="143">
        <v>13806498143.18</v>
      </c>
      <c r="E19" s="143">
        <v>14183440243.879999</v>
      </c>
      <c r="F19" s="143">
        <v>14289858595.83</v>
      </c>
      <c r="G19" s="143">
        <v>2504261237.8389583</v>
      </c>
      <c r="H19" s="143">
        <v>2410110755.25</v>
      </c>
      <c r="I19" s="143">
        <v>2478927429</v>
      </c>
      <c r="J19" s="143">
        <v>2445423287.1300001</v>
      </c>
    </row>
    <row r="20" spans="1:10" ht="24">
      <c r="A20" s="11">
        <v>11</v>
      </c>
      <c r="B20" s="12" t="s">
        <v>198</v>
      </c>
      <c r="C20" s="143">
        <v>904604199.92416668</v>
      </c>
      <c r="D20" s="143">
        <v>910004094.54999995</v>
      </c>
      <c r="E20" s="143">
        <v>999350788.37</v>
      </c>
      <c r="F20" s="143">
        <v>1082951974.8199999</v>
      </c>
      <c r="G20" s="143">
        <v>904604199.92416668</v>
      </c>
      <c r="H20" s="143">
        <v>910004094.54999995</v>
      </c>
      <c r="I20" s="143">
        <v>999350788.37</v>
      </c>
      <c r="J20" s="143">
        <v>1082951974.8199999</v>
      </c>
    </row>
    <row r="21" spans="1:10">
      <c r="A21" s="11">
        <v>12</v>
      </c>
      <c r="B21" s="12" t="s">
        <v>199</v>
      </c>
      <c r="C21" s="143">
        <v>166662208.12</v>
      </c>
      <c r="D21" s="143">
        <v>83332653.420000002</v>
      </c>
      <c r="E21" s="143">
        <v>83332653.420000002</v>
      </c>
      <c r="F21" s="143"/>
      <c r="G21" s="143">
        <v>166662208.12</v>
      </c>
      <c r="H21" s="143">
        <v>83332653.420000002</v>
      </c>
      <c r="I21" s="143">
        <v>83332653.420000002</v>
      </c>
      <c r="J21" s="143"/>
    </row>
    <row r="22" spans="1:10">
      <c r="A22" s="11">
        <v>13</v>
      </c>
      <c r="B22" s="12" t="s">
        <v>200</v>
      </c>
      <c r="C22" s="143">
        <v>12511656583.000002</v>
      </c>
      <c r="D22" s="143">
        <v>12813161395.209999</v>
      </c>
      <c r="E22" s="143">
        <v>13100756802.09</v>
      </c>
      <c r="F22" s="143">
        <v>13206906621.01</v>
      </c>
      <c r="G22" s="143">
        <v>1432994829.7947919</v>
      </c>
      <c r="H22" s="143">
        <v>1416774007.28</v>
      </c>
      <c r="I22" s="143">
        <v>1396243987.21</v>
      </c>
      <c r="J22" s="143">
        <v>1362471312.3099999</v>
      </c>
    </row>
    <row r="23" spans="1:10">
      <c r="A23" s="11">
        <v>14</v>
      </c>
      <c r="B23" s="10" t="s">
        <v>201</v>
      </c>
      <c r="C23" s="143">
        <v>166180210.72749999</v>
      </c>
      <c r="D23" s="143">
        <v>199686755.00999999</v>
      </c>
      <c r="E23" s="143">
        <v>204902581.25</v>
      </c>
      <c r="F23" s="143">
        <v>215631008.59999999</v>
      </c>
      <c r="G23" s="143">
        <v>31625212.984166667</v>
      </c>
      <c r="H23" s="143">
        <v>57413059.909999996</v>
      </c>
      <c r="I23" s="143">
        <v>63307133.850000001</v>
      </c>
      <c r="J23" s="143">
        <v>74611230.719999999</v>
      </c>
    </row>
    <row r="24" spans="1:10">
      <c r="A24" s="11">
        <v>15</v>
      </c>
      <c r="B24" s="10" t="s">
        <v>202</v>
      </c>
      <c r="C24" s="143">
        <v>15814156962.982498</v>
      </c>
      <c r="D24" s="143">
        <v>15580362777.07</v>
      </c>
      <c r="E24" s="143">
        <v>15505871855.52</v>
      </c>
      <c r="F24" s="143">
        <v>15363956580.280001</v>
      </c>
      <c r="G24" s="143">
        <v>1029044026.7188083</v>
      </c>
      <c r="H24" s="143">
        <v>1012827428.63</v>
      </c>
      <c r="I24" s="143">
        <v>1007621210.24</v>
      </c>
      <c r="J24" s="143">
        <v>999774346.98000002</v>
      </c>
    </row>
    <row r="25" spans="1:10">
      <c r="A25" s="24">
        <v>16</v>
      </c>
      <c r="B25" s="15" t="s">
        <v>203</v>
      </c>
      <c r="C25" s="172"/>
      <c r="D25" s="172"/>
      <c r="E25" s="172"/>
      <c r="F25" s="172"/>
      <c r="G25" s="144">
        <v>16431035430.511574</v>
      </c>
      <c r="H25" s="144">
        <v>16733028076.209999</v>
      </c>
      <c r="I25" s="144">
        <v>16817044566.629999</v>
      </c>
      <c r="J25" s="144">
        <v>16544189264.299999</v>
      </c>
    </row>
    <row r="26" spans="1:10" s="95" customFormat="1">
      <c r="A26" s="173" t="s">
        <v>204</v>
      </c>
      <c r="B26" s="173"/>
      <c r="C26" s="173"/>
      <c r="D26" s="173"/>
      <c r="E26" s="173"/>
      <c r="F26" s="173"/>
      <c r="G26" s="173"/>
      <c r="H26" s="173"/>
      <c r="I26" s="173"/>
      <c r="J26" s="173"/>
    </row>
    <row r="27" spans="1:10" hidden="1">
      <c r="A27" s="11">
        <v>17</v>
      </c>
      <c r="B27" s="10" t="s">
        <v>205</v>
      </c>
      <c r="C27" s="10"/>
      <c r="D27" s="10"/>
      <c r="E27" s="10"/>
      <c r="F27" s="10"/>
      <c r="G27" s="10"/>
      <c r="H27" s="10"/>
      <c r="I27" s="10"/>
      <c r="J27" s="10"/>
    </row>
    <row r="28" spans="1:10">
      <c r="A28" s="11">
        <v>18</v>
      </c>
      <c r="B28" s="10" t="s">
        <v>206</v>
      </c>
      <c r="C28" s="143">
        <v>2709970994.7704501</v>
      </c>
      <c r="D28" s="143">
        <v>2522818580.48</v>
      </c>
      <c r="E28" s="143">
        <v>2331606336.75</v>
      </c>
      <c r="F28" s="143">
        <v>2200841606.96</v>
      </c>
      <c r="G28" s="143">
        <v>1606172053.9120626</v>
      </c>
      <c r="H28" s="143">
        <v>1441286287.3599999</v>
      </c>
      <c r="I28" s="143">
        <v>1324137331.5799999</v>
      </c>
      <c r="J28" s="143">
        <v>1240911871.1700001</v>
      </c>
    </row>
    <row r="29" spans="1:10">
      <c r="A29" s="11">
        <v>19</v>
      </c>
      <c r="B29" s="10" t="s">
        <v>207</v>
      </c>
      <c r="C29" s="143">
        <v>1898569106.854167</v>
      </c>
      <c r="D29" s="143">
        <v>2009169315.24</v>
      </c>
      <c r="E29" s="143">
        <v>1877873250.54</v>
      </c>
      <c r="F29" s="143">
        <v>1878563874.5799999</v>
      </c>
      <c r="G29" s="143">
        <v>553633891.58416665</v>
      </c>
      <c r="H29" s="143">
        <v>580870029.58000004</v>
      </c>
      <c r="I29" s="143">
        <v>531804403.33999997</v>
      </c>
      <c r="J29" s="143">
        <v>565981959.57000005</v>
      </c>
    </row>
    <row r="30" spans="1:10" ht="36" hidden="1">
      <c r="A30" s="11" t="s">
        <v>208</v>
      </c>
      <c r="B30" s="10" t="s">
        <v>209</v>
      </c>
      <c r="C30" s="174"/>
      <c r="D30" s="174"/>
      <c r="E30" s="174"/>
      <c r="F30" s="174"/>
      <c r="G30" s="136"/>
      <c r="H30" s="136"/>
      <c r="I30" s="136"/>
      <c r="J30" s="136"/>
    </row>
    <row r="31" spans="1:10" hidden="1">
      <c r="A31" s="11" t="s">
        <v>210</v>
      </c>
      <c r="B31" s="10" t="s">
        <v>211</v>
      </c>
      <c r="C31" s="174"/>
      <c r="D31" s="174"/>
      <c r="E31" s="174"/>
      <c r="F31" s="174"/>
      <c r="G31" s="136"/>
      <c r="H31" s="136"/>
      <c r="I31" s="136"/>
      <c r="J31" s="136"/>
    </row>
    <row r="32" spans="1:10">
      <c r="A32" s="24">
        <v>20</v>
      </c>
      <c r="B32" s="15" t="s">
        <v>212</v>
      </c>
      <c r="C32" s="144">
        <v>4608540101.5989256</v>
      </c>
      <c r="D32" s="144">
        <v>4531987895.7200003</v>
      </c>
      <c r="E32" s="144">
        <v>4209479587.29</v>
      </c>
      <c r="F32" s="144">
        <v>4079405481.54</v>
      </c>
      <c r="G32" s="144">
        <v>2159805945.5397573</v>
      </c>
      <c r="H32" s="144">
        <v>2022156316.9400001</v>
      </c>
      <c r="I32" s="144">
        <v>1855941734.9200001</v>
      </c>
      <c r="J32" s="144">
        <v>1806893830.74</v>
      </c>
    </row>
    <row r="33" spans="1:10" hidden="1">
      <c r="A33" s="11" t="s">
        <v>213</v>
      </c>
      <c r="B33" s="17" t="s">
        <v>214</v>
      </c>
      <c r="C33" s="101"/>
      <c r="D33" s="101"/>
      <c r="E33" s="101"/>
      <c r="F33" s="101"/>
      <c r="G33" s="101"/>
      <c r="H33" s="101"/>
      <c r="I33" s="101"/>
      <c r="J33" s="101"/>
    </row>
    <row r="34" spans="1:10" hidden="1">
      <c r="A34" s="11" t="s">
        <v>215</v>
      </c>
      <c r="B34" s="17" t="s">
        <v>216</v>
      </c>
      <c r="C34" s="18"/>
      <c r="D34" s="18"/>
      <c r="E34" s="18"/>
      <c r="F34" s="18"/>
      <c r="G34" s="18"/>
      <c r="H34" s="18"/>
      <c r="I34" s="18"/>
      <c r="J34" s="18"/>
    </row>
    <row r="35" spans="1:10">
      <c r="A35" s="11" t="s">
        <v>217</v>
      </c>
      <c r="B35" s="17" t="s">
        <v>218</v>
      </c>
      <c r="C35" s="143">
        <v>4608540101.5989256</v>
      </c>
      <c r="D35" s="143">
        <v>4531987895.7200003</v>
      </c>
      <c r="E35" s="143">
        <v>4209479587.29</v>
      </c>
      <c r="F35" s="143">
        <v>4079405481.54</v>
      </c>
      <c r="G35" s="143">
        <v>2159805945.5397573</v>
      </c>
      <c r="H35" s="143">
        <v>2022156316.9400001</v>
      </c>
      <c r="I35" s="143">
        <v>1855941734.9200001</v>
      </c>
      <c r="J35" s="143">
        <v>1806893830.74</v>
      </c>
    </row>
    <row r="36" spans="1:10" s="95" customFormat="1">
      <c r="A36" s="175" t="s">
        <v>219</v>
      </c>
      <c r="B36" s="175"/>
      <c r="C36" s="175"/>
      <c r="D36" s="175"/>
      <c r="E36" s="175"/>
      <c r="F36" s="175"/>
      <c r="G36" s="175"/>
      <c r="H36" s="175"/>
      <c r="I36" s="175"/>
      <c r="J36" s="175"/>
    </row>
    <row r="37" spans="1:10">
      <c r="A37" s="14" t="s">
        <v>220</v>
      </c>
      <c r="B37" s="16" t="s">
        <v>221</v>
      </c>
      <c r="C37" s="176"/>
      <c r="D37" s="176"/>
      <c r="E37" s="176"/>
      <c r="F37" s="176"/>
      <c r="G37" s="144">
        <v>31661002765.481155</v>
      </c>
      <c r="H37" s="144">
        <v>31805427447.25</v>
      </c>
      <c r="I37" s="144">
        <v>32592227607.580002</v>
      </c>
      <c r="J37" s="144">
        <v>34022640234.919998</v>
      </c>
    </row>
    <row r="38" spans="1:10">
      <c r="A38" s="14">
        <v>22</v>
      </c>
      <c r="B38" s="16" t="s">
        <v>222</v>
      </c>
      <c r="C38" s="176"/>
      <c r="D38" s="176"/>
      <c r="E38" s="176"/>
      <c r="F38" s="176"/>
      <c r="G38" s="144">
        <v>14271229484.88765</v>
      </c>
      <c r="H38" s="144">
        <v>14710871759.26</v>
      </c>
      <c r="I38" s="144">
        <v>14961102831.700001</v>
      </c>
      <c r="J38" s="144">
        <v>14737295433.549999</v>
      </c>
    </row>
    <row r="39" spans="1:10">
      <c r="A39" s="14">
        <v>23</v>
      </c>
      <c r="B39" s="16" t="s">
        <v>223</v>
      </c>
      <c r="C39" s="176"/>
      <c r="D39" s="176"/>
      <c r="E39" s="176"/>
      <c r="F39" s="176"/>
      <c r="G39" s="145">
        <v>2.1962295793062676</v>
      </c>
      <c r="H39" s="145">
        <v>2.1800000000000002</v>
      </c>
      <c r="I39" s="145">
        <v>2.2200000000000002</v>
      </c>
      <c r="J39" s="145">
        <v>2.3199999999999998</v>
      </c>
    </row>
    <row r="40" spans="1:10">
      <c r="A40" s="9"/>
      <c r="B40" s="9"/>
      <c r="C40" s="9"/>
      <c r="D40" s="9"/>
      <c r="E40" s="9"/>
      <c r="F40" s="9"/>
      <c r="G40" s="9"/>
      <c r="H40" s="9"/>
      <c r="I40" s="9"/>
      <c r="J40" s="9"/>
    </row>
    <row r="41" spans="1:10" ht="14.5" customHeight="1">
      <c r="A41" s="177" t="s">
        <v>224</v>
      </c>
      <c r="B41" s="177"/>
      <c r="C41" s="177"/>
      <c r="D41" s="177"/>
      <c r="E41" s="177"/>
      <c r="F41" s="177"/>
      <c r="G41" s="177"/>
      <c r="H41" s="177"/>
      <c r="I41" s="177"/>
      <c r="J41" s="177"/>
    </row>
    <row r="42" spans="1:10">
      <c r="A42" s="135"/>
      <c r="B42" s="135"/>
      <c r="C42" s="135"/>
      <c r="D42" s="135"/>
      <c r="E42" s="135"/>
      <c r="F42" s="135"/>
      <c r="G42" s="135"/>
      <c r="H42" s="135"/>
      <c r="I42" s="135"/>
      <c r="J42" s="135"/>
    </row>
    <row r="43" spans="1:10" s="142" customFormat="1">
      <c r="A43" s="1" t="s">
        <v>225</v>
      </c>
      <c r="B43" s="2"/>
      <c r="C43" s="2"/>
      <c r="D43" s="2"/>
      <c r="E43" s="2"/>
      <c r="F43" s="2"/>
      <c r="G43" s="2"/>
      <c r="H43" s="2"/>
      <c r="I43" s="2"/>
      <c r="J43" s="2"/>
    </row>
    <row r="44" spans="1:10">
      <c r="A44" s="152" t="s">
        <v>247</v>
      </c>
      <c r="B44" s="152"/>
      <c r="C44" s="152"/>
      <c r="D44" s="152"/>
      <c r="E44" s="152"/>
      <c r="F44" s="152"/>
      <c r="G44" s="152"/>
      <c r="H44" s="152"/>
      <c r="I44" s="152"/>
      <c r="J44" s="152"/>
    </row>
    <row r="45" spans="1:10">
      <c r="A45" s="137"/>
      <c r="B45" s="124"/>
      <c r="C45" s="124"/>
      <c r="D45" s="124"/>
      <c r="E45" s="124"/>
      <c r="F45" s="124"/>
      <c r="G45" s="124"/>
      <c r="H45" s="124"/>
      <c r="I45" s="124"/>
      <c r="J45" s="124"/>
    </row>
    <row r="46" spans="1:10">
      <c r="A46" s="152" t="s">
        <v>248</v>
      </c>
      <c r="B46" s="152"/>
      <c r="C46" s="152"/>
      <c r="D46" s="152"/>
      <c r="E46" s="152"/>
      <c r="F46" s="152"/>
      <c r="G46" s="152"/>
      <c r="H46" s="152"/>
      <c r="I46" s="152"/>
      <c r="J46" s="152"/>
    </row>
    <row r="47" spans="1:10">
      <c r="A47" s="1"/>
      <c r="B47" s="2"/>
      <c r="C47" s="2"/>
      <c r="D47" s="2"/>
      <c r="E47" s="2"/>
      <c r="F47" s="2"/>
      <c r="G47" s="2"/>
      <c r="H47" s="2"/>
      <c r="I47" s="2"/>
      <c r="J47" s="2"/>
    </row>
    <row r="48" spans="1:10" ht="18.5">
      <c r="A48" s="3" t="s">
        <v>238</v>
      </c>
      <c r="B48" s="2"/>
      <c r="C48" s="2"/>
      <c r="D48" s="2"/>
      <c r="E48" s="2"/>
      <c r="F48" s="2"/>
      <c r="G48" s="2"/>
      <c r="H48" s="2"/>
      <c r="I48" s="2"/>
      <c r="J48" s="2"/>
    </row>
    <row r="49" spans="1:10">
      <c r="A49" s="1"/>
      <c r="B49" s="2"/>
      <c r="C49" s="2"/>
      <c r="D49" s="2"/>
      <c r="E49" s="2"/>
      <c r="F49" s="2"/>
      <c r="G49" s="2"/>
      <c r="H49" s="2"/>
      <c r="I49" s="2"/>
      <c r="J49" s="2"/>
    </row>
    <row r="50" spans="1:10">
      <c r="A50" s="126" t="s">
        <v>226</v>
      </c>
      <c r="B50" s="2"/>
      <c r="C50" s="2"/>
      <c r="D50" s="2"/>
      <c r="E50" s="2"/>
      <c r="F50" s="2"/>
      <c r="G50" s="2"/>
      <c r="H50" s="2"/>
      <c r="I50" s="2"/>
      <c r="J50" s="2"/>
    </row>
    <row r="51" spans="1:10" ht="44.15" customHeight="1">
      <c r="A51" s="152" t="s">
        <v>252</v>
      </c>
      <c r="B51" s="152"/>
      <c r="C51" s="152"/>
      <c r="D51" s="152"/>
      <c r="E51" s="152"/>
      <c r="F51" s="152"/>
      <c r="G51" s="152"/>
      <c r="H51" s="152"/>
      <c r="I51" s="152"/>
      <c r="J51" s="152"/>
    </row>
    <row r="52" spans="1:10">
      <c r="A52" s="2"/>
      <c r="B52" s="2"/>
      <c r="C52" s="2"/>
      <c r="D52" s="2"/>
      <c r="E52" s="2"/>
      <c r="F52" s="2"/>
      <c r="G52" s="2"/>
      <c r="H52" s="2"/>
      <c r="I52" s="2"/>
      <c r="J52" s="2"/>
    </row>
    <row r="53" spans="1:10">
      <c r="A53" s="4" t="s">
        <v>227</v>
      </c>
      <c r="B53" s="2"/>
      <c r="C53" s="2"/>
      <c r="D53" s="2"/>
      <c r="E53" s="2"/>
      <c r="F53" s="2"/>
      <c r="G53" s="2"/>
      <c r="H53" s="2"/>
      <c r="I53" s="2"/>
      <c r="J53" s="2"/>
    </row>
    <row r="54" spans="1:10" ht="77.5" customHeight="1">
      <c r="A54" s="152" t="s">
        <v>228</v>
      </c>
      <c r="B54" s="152"/>
      <c r="C54" s="152"/>
      <c r="D54" s="152"/>
      <c r="E54" s="152"/>
      <c r="F54" s="152"/>
      <c r="G54" s="152"/>
      <c r="H54" s="152"/>
      <c r="I54" s="152"/>
      <c r="J54" s="152"/>
    </row>
    <row r="55" spans="1:10">
      <c r="A55" s="2"/>
      <c r="B55" s="2"/>
      <c r="C55" s="2"/>
      <c r="D55" s="2"/>
      <c r="E55" s="2"/>
      <c r="F55" s="2"/>
      <c r="G55" s="2"/>
      <c r="H55" s="2"/>
      <c r="I55" s="2"/>
      <c r="J55" s="2"/>
    </row>
    <row r="56" spans="1:10">
      <c r="A56" s="4" t="s">
        <v>229</v>
      </c>
      <c r="B56" s="2"/>
      <c r="C56" s="2"/>
      <c r="D56" s="2"/>
      <c r="E56" s="2"/>
      <c r="F56" s="2"/>
      <c r="G56" s="2"/>
      <c r="H56" s="2"/>
      <c r="I56" s="2"/>
      <c r="J56" s="2"/>
    </row>
    <row r="57" spans="1:10" ht="28.5" customHeight="1">
      <c r="A57" s="166" t="s">
        <v>253</v>
      </c>
      <c r="B57" s="166"/>
      <c r="C57" s="166"/>
      <c r="D57" s="166"/>
      <c r="E57" s="166"/>
      <c r="F57" s="166"/>
      <c r="G57" s="166"/>
      <c r="H57" s="166"/>
      <c r="I57" s="166"/>
      <c r="J57" s="166"/>
    </row>
    <row r="58" spans="1:10">
      <c r="A58" s="2"/>
      <c r="B58" s="2"/>
      <c r="C58" s="2"/>
      <c r="D58" s="2"/>
      <c r="E58" s="2"/>
      <c r="F58" s="2"/>
      <c r="G58" s="2"/>
      <c r="H58" s="2"/>
      <c r="I58" s="2"/>
      <c r="J58" s="2"/>
    </row>
    <row r="59" spans="1:10">
      <c r="A59" s="4" t="s">
        <v>230</v>
      </c>
      <c r="B59" s="2"/>
      <c r="C59" s="2"/>
      <c r="D59" s="2"/>
      <c r="E59" s="2"/>
      <c r="F59" s="2"/>
      <c r="G59" s="2"/>
      <c r="H59" s="2"/>
      <c r="I59" s="2"/>
      <c r="J59" s="2"/>
    </row>
    <row r="60" spans="1:10" ht="40.5" customHeight="1">
      <c r="A60" s="152" t="s">
        <v>231</v>
      </c>
      <c r="B60" s="152"/>
      <c r="C60" s="152"/>
      <c r="D60" s="152"/>
      <c r="E60" s="152"/>
      <c r="F60" s="152"/>
      <c r="G60" s="152"/>
      <c r="H60" s="152"/>
      <c r="I60" s="152"/>
      <c r="J60" s="152"/>
    </row>
    <row r="61" spans="1:10">
      <c r="A61" s="2"/>
      <c r="B61" s="2"/>
      <c r="C61" s="2"/>
      <c r="D61" s="2"/>
      <c r="E61" s="2"/>
      <c r="F61" s="2"/>
      <c r="G61" s="2"/>
      <c r="H61" s="2"/>
      <c r="I61" s="2"/>
      <c r="J61" s="2"/>
    </row>
    <row r="62" spans="1:10">
      <c r="A62" s="4" t="s">
        <v>232</v>
      </c>
      <c r="B62" s="2"/>
      <c r="C62" s="2"/>
      <c r="D62" s="2"/>
      <c r="E62" s="2"/>
      <c r="F62" s="2"/>
      <c r="G62" s="2"/>
      <c r="H62" s="2"/>
      <c r="I62" s="2"/>
      <c r="J62" s="2"/>
    </row>
    <row r="63" spans="1:10" ht="45" customHeight="1">
      <c r="A63" s="152" t="s">
        <v>233</v>
      </c>
      <c r="B63" s="152"/>
      <c r="C63" s="152"/>
      <c r="D63" s="152"/>
      <c r="E63" s="152"/>
      <c r="F63" s="152"/>
      <c r="G63" s="152"/>
      <c r="H63" s="152"/>
      <c r="I63" s="152"/>
      <c r="J63" s="152"/>
    </row>
    <row r="64" spans="1:10">
      <c r="A64" s="5"/>
      <c r="B64" s="5"/>
      <c r="C64" s="5"/>
      <c r="D64" s="5"/>
      <c r="E64" s="5"/>
      <c r="F64" s="5"/>
      <c r="G64" s="5"/>
      <c r="H64" s="5"/>
      <c r="I64" s="5"/>
      <c r="J64" s="5"/>
    </row>
  </sheetData>
  <mergeCells count="21">
    <mergeCell ref="C38:F38"/>
    <mergeCell ref="C39:F39"/>
    <mergeCell ref="C31:F31"/>
    <mergeCell ref="A41:J41"/>
    <mergeCell ref="A46:J46"/>
    <mergeCell ref="A44:J44"/>
    <mergeCell ref="C25:F25"/>
    <mergeCell ref="A26:J26"/>
    <mergeCell ref="C30:F30"/>
    <mergeCell ref="A36:J36"/>
    <mergeCell ref="C37:F37"/>
    <mergeCell ref="C5:F5"/>
    <mergeCell ref="G5:J5"/>
    <mergeCell ref="A8:J8"/>
    <mergeCell ref="C9:F9"/>
    <mergeCell ref="A10:J10"/>
    <mergeCell ref="A51:J51"/>
    <mergeCell ref="A54:J54"/>
    <mergeCell ref="A57:J57"/>
    <mergeCell ref="A60:J60"/>
    <mergeCell ref="A63:J63"/>
  </mergeCells>
  <pageMargins left="0.70866141732283472" right="0.70866141732283472" top="0.74803149606299213" bottom="0.74803149606299213" header="0.31496062992125984" footer="0.31496062992125984"/>
  <pageSetup paperSize="9" scale="85" fitToHeight="2" orientation="landscape" r:id="rId1"/>
  <rowBreaks count="1" manualBreakCount="1">
    <brk id="39"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004F822CA9ABBC4BA1A8726889C1455D" ma:contentTypeVersion="4" ma:contentTypeDescription="Luo uusi asiakirja." ma:contentTypeScope="" ma:versionID="30347dfa1731425ce422088fb7c66ed5">
  <xsd:schema xmlns:xsd="http://www.w3.org/2001/XMLSchema" xmlns:xs="http://www.w3.org/2001/XMLSchema" xmlns:p="http://schemas.microsoft.com/office/2006/metadata/properties" xmlns:ns2="b79a96e0-eff6-4e28-8c12-ee904e024ea3" xmlns:ns3="3c379c20-8198-49bd-b369-eb76ad34c45e" targetNamespace="http://schemas.microsoft.com/office/2006/metadata/properties" ma:root="true" ma:fieldsID="a29e5b89048f13eed4afecff97ef478d" ns2:_="" ns3:_="">
    <xsd:import namespace="b79a96e0-eff6-4e28-8c12-ee904e024ea3"/>
    <xsd:import namespace="3c379c20-8198-49bd-b369-eb76ad34c4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9a96e0-eff6-4e28-8c12-ee904e024e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379c20-8198-49bd-b369-eb76ad34c45e" elementFormDefault="qualified">
    <xsd:import namespace="http://schemas.microsoft.com/office/2006/documentManagement/types"/>
    <xsd:import namespace="http://schemas.microsoft.com/office/infopath/2007/PartnerControls"/>
    <xsd:element name="SharedWithUsers" ma:index="10"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C9269E-B9B2-43B2-B3FA-F425A9D348DD}">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3c379c20-8198-49bd-b369-eb76ad34c45e"/>
    <ds:schemaRef ds:uri="http://purl.org/dc/terms/"/>
    <ds:schemaRef ds:uri="http://schemas.openxmlformats.org/package/2006/metadata/core-properties"/>
    <ds:schemaRef ds:uri="b79a96e0-eff6-4e28-8c12-ee904e024ea3"/>
    <ds:schemaRef ds:uri="http://www.w3.org/XML/1998/namespace"/>
    <ds:schemaRef ds:uri="http://purl.org/dc/dcmitype/"/>
  </ds:schemaRefs>
</ds:datastoreItem>
</file>

<file path=customXml/itemProps2.xml><?xml version="1.0" encoding="utf-8"?>
<ds:datastoreItem xmlns:ds="http://schemas.openxmlformats.org/officeDocument/2006/customXml" ds:itemID="{956146E7-4CB4-4426-B11A-49E485329E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9a96e0-eff6-4e28-8c12-ee904e024ea3"/>
    <ds:schemaRef ds:uri="3c379c20-8198-49bd-b369-eb76ad34c4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54C8D-2922-4196-9D6A-5FEE3F022D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9</vt:i4>
      </vt:variant>
      <vt:variant>
        <vt:lpstr>Nimetyt alueet</vt:lpstr>
      </vt:variant>
      <vt:variant>
        <vt:i4>9</vt:i4>
      </vt:variant>
    </vt:vector>
  </HeadingPairs>
  <TitlesOfParts>
    <vt:vector size="18" baseType="lpstr">
      <vt:lpstr>Table of contents</vt:lpstr>
      <vt:lpstr>1 Own funds &amp; capital adequacy</vt:lpstr>
      <vt:lpstr>Table 1.1</vt:lpstr>
      <vt:lpstr>Table 1.2</vt:lpstr>
      <vt:lpstr>Table 1.3</vt:lpstr>
      <vt:lpstr>Table 1.4</vt:lpstr>
      <vt:lpstr>Table 1.5</vt:lpstr>
      <vt:lpstr>2 Other disclosures</vt:lpstr>
      <vt:lpstr>Table 2.1 &amp; 2.2</vt:lpstr>
      <vt:lpstr>'1 Own funds &amp; capital adequacy'!Tulostusalue</vt:lpstr>
      <vt:lpstr>'2 Other disclosures'!Tulostusalue</vt:lpstr>
      <vt:lpstr>'Table 1.1'!Tulostusalue</vt:lpstr>
      <vt:lpstr>'Table 1.2'!Tulostusalue</vt:lpstr>
      <vt:lpstr>'Table 1.3'!Tulostusalue</vt:lpstr>
      <vt:lpstr>'Table 1.4'!Tulostusalue</vt:lpstr>
      <vt:lpstr>'Table 1.5'!Tulostusalue</vt:lpstr>
      <vt:lpstr>'Table 2.1 &amp; 2.2'!Tulostusalue</vt:lpstr>
      <vt:lpstr>'Table of contents'!Tulostusalue</vt:lpstr>
    </vt:vector>
  </TitlesOfParts>
  <Manager/>
  <Company>OP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Nurminen Nina</dc:creator>
  <cp:keywords/>
  <dc:description/>
  <cp:lastModifiedBy>Nurminen Nina</cp:lastModifiedBy>
  <cp:revision/>
  <cp:lastPrinted>2023-05-03T09:03:05Z</cp:lastPrinted>
  <dcterms:created xsi:type="dcterms:W3CDTF">2016-08-09T07:10:10Z</dcterms:created>
  <dcterms:modified xsi:type="dcterms:W3CDTF">2023-05-03T10:03:59Z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0x010100004F822CA9ABBC4BA1A8726889C1455D</vt:lpwstr>
  </property>
</Properties>
</file>