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palveluto365-my.sharepoint.com/personal/anna_kiminki_op_fi/Documents/"/>
    </mc:Choice>
  </mc:AlternateContent>
  <xr:revisionPtr revIDLastSave="47" documentId="8_{79182C6A-A6DF-433B-A127-45229D539B79}" xr6:coauthVersionLast="47" xr6:coauthVersionMax="47" xr10:uidLastSave="{6691ADC2-D39F-48AB-B947-BEDF4C5141E1}"/>
  <bookViews>
    <workbookView xWindow="-120" yWindow="-120" windowWidth="38640" windowHeight="21120" xr2:uid="{79A5B515-9F4F-467D-98A7-BADFABBB4D2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25" i="1"/>
  <c r="G21" i="1"/>
  <c r="G16" i="1"/>
  <c r="G7" i="1"/>
  <c r="G42" i="1" s="1"/>
  <c r="F42" i="1"/>
  <c r="F46" i="1" s="1"/>
  <c r="F40" i="1"/>
  <c r="F25" i="1"/>
  <c r="F21" i="1"/>
  <c r="F16" i="1"/>
  <c r="F7" i="1"/>
  <c r="E9" i="1"/>
  <c r="E14" i="1"/>
  <c r="E6" i="1"/>
  <c r="E11" i="1"/>
  <c r="E15" i="1"/>
  <c r="E19" i="1"/>
  <c r="E20" i="1"/>
  <c r="E24" i="1"/>
  <c r="E28" i="1"/>
  <c r="E29" i="1"/>
  <c r="E30" i="1"/>
  <c r="E31" i="1"/>
  <c r="E32" i="1"/>
  <c r="E33" i="1"/>
  <c r="E34" i="1"/>
  <c r="E35" i="1"/>
  <c r="E36" i="1"/>
  <c r="E37" i="1"/>
  <c r="E38" i="1"/>
  <c r="E39" i="1"/>
  <c r="E5" i="1"/>
  <c r="D40" i="1"/>
  <c r="C40" i="1"/>
  <c r="D25" i="1"/>
  <c r="C25" i="1"/>
  <c r="D21" i="1"/>
  <c r="C21" i="1"/>
  <c r="D16" i="1"/>
  <c r="C16" i="1"/>
  <c r="D7" i="1"/>
  <c r="C7" i="1"/>
  <c r="C42" i="1" s="1"/>
  <c r="G46" i="1" l="1"/>
  <c r="G44" i="1"/>
  <c r="G48" i="1" s="1"/>
  <c r="F44" i="1"/>
  <c r="F48" i="1" s="1"/>
  <c r="C44" i="1"/>
  <c r="D42" i="1"/>
  <c r="D44" i="1" s="1"/>
  <c r="E44" i="1" s="1"/>
  <c r="E7" i="1"/>
  <c r="E40" i="1"/>
  <c r="E16" i="1"/>
  <c r="E21" i="1"/>
  <c r="E25" i="1"/>
  <c r="C46" i="1"/>
  <c r="E42" i="1" l="1"/>
  <c r="D46" i="1"/>
  <c r="E46" i="1" s="1"/>
  <c r="D48" i="1" l="1"/>
  <c r="C48" i="1"/>
  <c r="E48" i="1" l="1"/>
</calcChain>
</file>

<file path=xl/sharedStrings.xml><?xml version="1.0" encoding="utf-8"?>
<sst xmlns="http://schemas.openxmlformats.org/spreadsheetml/2006/main" count="62" uniqueCount="46">
  <si>
    <t>Budjettipohja</t>
  </si>
  <si>
    <t>Oy Malliyritys Ab</t>
  </si>
  <si>
    <t>Edellinen tilikausi €</t>
  </si>
  <si>
    <t>Budjetti tilikaudelle €</t>
  </si>
  <si>
    <t>Muutos edelliseen %</t>
  </si>
  <si>
    <t>2. vuosi</t>
  </si>
  <si>
    <t>3. vuosi</t>
  </si>
  <si>
    <t>Ohje</t>
  </si>
  <si>
    <t>Myyntituotot</t>
  </si>
  <si>
    <t>Kirjaa plusmerkkisenä.</t>
  </si>
  <si>
    <t xml:space="preserve">Yleiset myyntitilit </t>
  </si>
  <si>
    <t xml:space="preserve">Muu liikevaihto </t>
  </si>
  <si>
    <t>Liikevaihto</t>
  </si>
  <si>
    <t>Varastojen muutos, valmiit ja keskeneräiset</t>
  </si>
  <si>
    <t>Kirjaa sen mukaa, kasvaako (+) vai pieneneekö (-) varasto</t>
  </si>
  <si>
    <t xml:space="preserve">Liiketoiminnan muut tuotot </t>
  </si>
  <si>
    <t>Materiaalit ja palvelut</t>
  </si>
  <si>
    <t xml:space="preserve">Ostot tilikauden aikana </t>
  </si>
  <si>
    <t xml:space="preserve">Kirjaa miinusmerkkisenä. </t>
  </si>
  <si>
    <t xml:space="preserve">Ulkopuoliset palvelut </t>
  </si>
  <si>
    <t xml:space="preserve">Materiaalit ja palvelut </t>
  </si>
  <si>
    <t>Henkilöstökulut</t>
  </si>
  <si>
    <t xml:space="preserve">Palkat ja palkkiot </t>
  </si>
  <si>
    <t xml:space="preserve">Henkilösivukulut </t>
  </si>
  <si>
    <t xml:space="preserve">Henkilöstökulut </t>
  </si>
  <si>
    <t>Poistot ja arvonalentumiset</t>
  </si>
  <si>
    <t xml:space="preserve">Suunnitelman mukaiset poistot </t>
  </si>
  <si>
    <t xml:space="preserve">Poistot ja arvonalentumiset </t>
  </si>
  <si>
    <t xml:space="preserve">   Liiketoiminnan muut kulut</t>
  </si>
  <si>
    <t xml:space="preserve">Vapaaehtoiset henkilösivukulut </t>
  </si>
  <si>
    <t xml:space="preserve">Toimitilakulut </t>
  </si>
  <si>
    <t xml:space="preserve">Ajoneuvokulut </t>
  </si>
  <si>
    <t xml:space="preserve">Tietotekniikka- ja -ohjelmistokulut </t>
  </si>
  <si>
    <t xml:space="preserve">Muut kone- ja kalustokulut </t>
  </si>
  <si>
    <t xml:space="preserve">Matkakulut </t>
  </si>
  <si>
    <t xml:space="preserve">Edustuskulut </t>
  </si>
  <si>
    <t xml:space="preserve">Myynti- ja markkinointikulut </t>
  </si>
  <si>
    <t xml:space="preserve">Tutkimus- ja kehityskulut </t>
  </si>
  <si>
    <t xml:space="preserve">Hallintopalvelut </t>
  </si>
  <si>
    <t xml:space="preserve">Muut hallintokulut </t>
  </si>
  <si>
    <t xml:space="preserve">Muut liikekulut </t>
  </si>
  <si>
    <t xml:space="preserve">Liiketoiminnan muut kulut </t>
  </si>
  <si>
    <t>Liikevoitto ( - tappio )</t>
  </si>
  <si>
    <t>Käyttökate</t>
  </si>
  <si>
    <t>Liikevoitto ( - tappio ) %</t>
  </si>
  <si>
    <t>Käyttökate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</si>
</sst>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0.0\ 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36"/>
      <color theme="2" tint="-0.499984740745262"/>
      <name val="OP Chevin Pro Light"/>
      <family val="2"/>
    </font>
    <font>
      <sz val="11"/>
      <color theme="1"/>
      <name val="OP Chevin Pro Light"/>
      <family val="2"/>
    </font>
    <font>
      <b/>
      <sz val="14"/>
      <color theme="1"/>
      <name val="OP Chevin Pro Light"/>
      <family val="2"/>
    </font>
    <font>
      <b/>
      <sz val="11"/>
      <color theme="1"/>
      <name val="OP Chevin Pro Light"/>
      <family val="2"/>
    </font>
    <font>
      <sz val="14"/>
      <color theme="1"/>
      <name val="OP Chevin Pro Light"/>
      <family val="2"/>
    </font>
    <font>
      <sz val="20"/>
      <color theme="1"/>
      <name val="OP Chevin Pro Light"/>
      <family val="2"/>
    </font>
    <font>
      <sz val="11"/>
      <color rgb="FF000000"/>
      <name val="OP Chevin Pro Light"/>
      <family val="2"/>
    </font>
    <font>
      <b/>
      <sz val="11"/>
      <color rgb="FF000000"/>
      <name val="OP Chevin Pro Light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2"/>
      </bottom>
      <diagonal/>
    </border>
    <border>
      <left/>
      <right/>
      <top style="thin">
        <color theme="2"/>
      </top>
      <bottom/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ck">
        <color theme="5"/>
      </left>
      <right/>
      <top/>
      <bottom style="thin">
        <color theme="2"/>
      </bottom>
      <diagonal/>
    </border>
    <border>
      <left style="thick">
        <color theme="5"/>
      </left>
      <right/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center" wrapText="1"/>
    </xf>
    <xf numFmtId="0" fontId="7" fillId="2" borderId="0" xfId="0" applyFont="1" applyFill="1" applyAlignment="1" applyProtection="1">
      <alignment horizontal="left" wrapText="1"/>
      <protection locked="0"/>
    </xf>
    <xf numFmtId="164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4" fontId="3" fillId="2" borderId="3" xfId="0" applyNumberFormat="1" applyFont="1" applyFill="1" applyBorder="1" applyAlignment="1" applyProtection="1">
      <alignment horizontal="center"/>
      <protection locked="0"/>
    </xf>
    <xf numFmtId="165" fontId="3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164" fontId="5" fillId="2" borderId="3" xfId="0" applyNumberFormat="1" applyFont="1" applyFill="1" applyBorder="1" applyAlignment="1">
      <alignment horizontal="center"/>
    </xf>
    <xf numFmtId="165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5" fillId="2" borderId="4" xfId="0" applyNumberFormat="1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4" fontId="5" fillId="2" borderId="3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Alignment="1">
      <alignment horizontal="left"/>
    </xf>
    <xf numFmtId="164" fontId="5" fillId="2" borderId="2" xfId="0" applyNumberFormat="1" applyFont="1" applyFill="1" applyBorder="1" applyAlignment="1">
      <alignment horizontal="left"/>
    </xf>
    <xf numFmtId="164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left" indent="2"/>
    </xf>
    <xf numFmtId="165" fontId="3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left"/>
    </xf>
    <xf numFmtId="0" fontId="3" fillId="2" borderId="6" xfId="0" applyFont="1" applyFill="1" applyBorder="1" applyAlignment="1">
      <alignment horizontal="left" indent="2"/>
    </xf>
    <xf numFmtId="164" fontId="5" fillId="2" borderId="0" xfId="0" applyNumberFormat="1" applyFont="1" applyFill="1" applyAlignment="1" applyProtection="1">
      <alignment horizontal="center"/>
      <protection locked="0"/>
    </xf>
    <xf numFmtId="164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left"/>
    </xf>
    <xf numFmtId="0" fontId="8" fillId="2" borderId="0" xfId="0" applyFont="1" applyFill="1"/>
    <xf numFmtId="0" fontId="9" fillId="2" borderId="3" xfId="0" applyFont="1" applyFill="1" applyBorder="1" applyAlignment="1">
      <alignment horizontal="left"/>
    </xf>
    <xf numFmtId="164" fontId="9" fillId="2" borderId="3" xfId="0" applyNumberFormat="1" applyFont="1" applyFill="1" applyBorder="1" applyAlignment="1" applyProtection="1">
      <alignment horizontal="center"/>
      <protection locked="0"/>
    </xf>
    <xf numFmtId="165" fontId="8" fillId="2" borderId="3" xfId="0" applyNumberFormat="1" applyFont="1" applyFill="1" applyBorder="1" applyAlignment="1">
      <alignment horizontal="center"/>
    </xf>
    <xf numFmtId="0" fontId="10" fillId="2" borderId="0" xfId="0" applyFont="1" applyFill="1"/>
    <xf numFmtId="0" fontId="5" fillId="2" borderId="0" xfId="0" applyFont="1" applyFill="1" applyAlignment="1">
      <alignment horizontal="left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445066</xdr:colOff>
      <xdr:row>0</xdr:row>
      <xdr:rowOff>69235</xdr:rowOff>
    </xdr:from>
    <xdr:to>
      <xdr:col>9</xdr:col>
      <xdr:colOff>291486</xdr:colOff>
      <xdr:row>0</xdr:row>
      <xdr:rowOff>1019465</xdr:rowOff>
    </xdr:to>
    <xdr:pic>
      <xdr:nvPicPr>
        <xdr:cNvPr id="4" name="Kuva 28">
          <a:extLst>
            <a:ext uri="{FF2B5EF4-FFF2-40B4-BE49-F238E27FC236}">
              <a16:creationId xmlns:a16="http://schemas.microsoft.com/office/drawing/2014/main" id="{EAA0E886-B36A-4A07-9243-988B5319D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6760" y="69235"/>
          <a:ext cx="4352871" cy="9502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1</xdr:row>
      <xdr:rowOff>212131</xdr:rowOff>
    </xdr:to>
    <xdr:pic>
      <xdr:nvPicPr>
        <xdr:cNvPr id="5" name="Kuva 33">
          <a:extLst>
            <a:ext uri="{FF2B5EF4-FFF2-40B4-BE49-F238E27FC236}">
              <a16:creationId xmlns:a16="http://schemas.microsoft.com/office/drawing/2014/main" id="{5D50473D-5615-4434-9E7B-3A4DF95CD4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79" t="13637" r="13763"/>
        <a:stretch/>
      </xdr:blipFill>
      <xdr:spPr>
        <a:xfrm>
          <a:off x="0" y="0"/>
          <a:ext cx="1485900" cy="1461647"/>
        </a:xfrm>
        <a:prstGeom prst="rect">
          <a:avLst/>
        </a:prstGeom>
      </xdr:spPr>
    </xdr:pic>
    <xdr:clientData/>
  </xdr:twoCellAnchor>
  <xdr:twoCellAnchor editAs="oneCell">
    <xdr:from>
      <xdr:col>2</xdr:col>
      <xdr:colOff>1235177</xdr:colOff>
      <xdr:row>50</xdr:row>
      <xdr:rowOff>14340</xdr:rowOff>
    </xdr:from>
    <xdr:to>
      <xdr:col>5</xdr:col>
      <xdr:colOff>1118095</xdr:colOff>
      <xdr:row>55</xdr:row>
      <xdr:rowOff>68025</xdr:rowOff>
    </xdr:to>
    <xdr:pic>
      <xdr:nvPicPr>
        <xdr:cNvPr id="6" name="Kuva 29">
          <a:extLst>
            <a:ext uri="{FF2B5EF4-FFF2-40B4-BE49-F238E27FC236}">
              <a16:creationId xmlns:a16="http://schemas.microsoft.com/office/drawing/2014/main" id="{AE7E987E-E7E3-48BC-B8FE-0040B1999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6919" y="12345630"/>
          <a:ext cx="4708918" cy="954976"/>
        </a:xfrm>
        <a:prstGeom prst="rect">
          <a:avLst/>
        </a:prstGeom>
      </xdr:spPr>
    </xdr:pic>
    <xdr:clientData/>
  </xdr:twoCellAnchor>
  <xdr:twoCellAnchor editAs="oneCell">
    <xdr:from>
      <xdr:col>1</xdr:col>
      <xdr:colOff>1341694</xdr:colOff>
      <xdr:row>52</xdr:row>
      <xdr:rowOff>51209</xdr:rowOff>
    </xdr:from>
    <xdr:to>
      <xdr:col>2</xdr:col>
      <xdr:colOff>922781</xdr:colOff>
      <xdr:row>54</xdr:row>
      <xdr:rowOff>81620</xdr:rowOff>
    </xdr:to>
    <xdr:pic>
      <xdr:nvPicPr>
        <xdr:cNvPr id="2" name="Kuva 31">
          <a:extLst>
            <a:ext uri="{FF2B5EF4-FFF2-40B4-BE49-F238E27FC236}">
              <a16:creationId xmlns:a16="http://schemas.microsoft.com/office/drawing/2014/main" id="{2BF33553-BF12-494E-A260-7C0D1E074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855" y="12743015"/>
          <a:ext cx="2399668" cy="39092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274D7-9479-44FE-9BC0-297BC5F82A5B}">
  <dimension ref="A1:J49"/>
  <sheetViews>
    <sheetView tabSelected="1" zoomScale="93" zoomScaleNormal="93" workbookViewId="0">
      <selection activeCell="R17" sqref="R17"/>
    </sheetView>
  </sheetViews>
  <sheetFormatPr defaultColWidth="9.140625" defaultRowHeight="15" x14ac:dyDescent="0.25"/>
  <cols>
    <col min="1" max="1" width="22.85546875" style="2" customWidth="1"/>
    <col min="2" max="2" width="41.140625" style="3" bestFit="1" customWidth="1"/>
    <col min="3" max="3" width="22.42578125" style="1" bestFit="1" customWidth="1"/>
    <col min="4" max="4" width="24.5703125" style="1" customWidth="1"/>
    <col min="5" max="5" width="23.28515625" style="2" bestFit="1" customWidth="1"/>
    <col min="6" max="7" width="24.5703125" style="1" customWidth="1"/>
    <col min="8" max="8" width="9.140625" style="2"/>
    <col min="9" max="9" width="9.140625" style="4"/>
    <col min="10" max="16384" width="9.140625" style="2"/>
  </cols>
  <sheetData>
    <row r="1" spans="1:10" ht="98.25" customHeight="1" thickBo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48.75" customHeight="1" thickTop="1" x14ac:dyDescent="0.4">
      <c r="A2" s="4"/>
      <c r="B2" s="11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7"/>
      <c r="I2" s="44" t="s">
        <v>7</v>
      </c>
    </row>
    <row r="3" spans="1:10" ht="22.5" customHeight="1" x14ac:dyDescent="0.25">
      <c r="A3" s="4"/>
      <c r="B3" s="9"/>
      <c r="C3" s="10"/>
      <c r="D3" s="10"/>
      <c r="E3" s="10"/>
      <c r="F3" s="10"/>
      <c r="G3" s="10"/>
      <c r="H3" s="4"/>
    </row>
    <row r="4" spans="1:10" ht="18.75" x14ac:dyDescent="0.3">
      <c r="A4" s="4"/>
      <c r="B4" s="7" t="s">
        <v>8</v>
      </c>
      <c r="C4" s="12"/>
      <c r="D4" s="12"/>
      <c r="E4" s="12"/>
      <c r="F4" s="12"/>
      <c r="G4" s="12"/>
      <c r="H4" s="4"/>
      <c r="I4" s="4" t="s">
        <v>9</v>
      </c>
    </row>
    <row r="5" spans="1:10" x14ac:dyDescent="0.25">
      <c r="A5" s="4"/>
      <c r="B5" s="32" t="s">
        <v>10</v>
      </c>
      <c r="C5" s="14">
        <v>115000</v>
      </c>
      <c r="D5" s="14">
        <v>150000</v>
      </c>
      <c r="E5" s="15">
        <f>(D5-C5)/C5</f>
        <v>0.30434782608695654</v>
      </c>
      <c r="F5" s="14">
        <v>150000</v>
      </c>
      <c r="G5" s="14">
        <v>150000</v>
      </c>
      <c r="H5" s="4"/>
    </row>
    <row r="6" spans="1:10" x14ac:dyDescent="0.25">
      <c r="A6" s="4"/>
      <c r="B6" s="32" t="s">
        <v>11</v>
      </c>
      <c r="C6" s="14">
        <v>5000</v>
      </c>
      <c r="D6" s="14">
        <v>5300</v>
      </c>
      <c r="E6" s="15">
        <f>(D6-C6)/C6</f>
        <v>0.06</v>
      </c>
      <c r="F6" s="14">
        <v>5300</v>
      </c>
      <c r="G6" s="14">
        <v>5300</v>
      </c>
      <c r="H6" s="4"/>
    </row>
    <row r="7" spans="1:10" ht="22.5" customHeight="1" x14ac:dyDescent="0.25">
      <c r="A7" s="4"/>
      <c r="B7" s="16" t="s">
        <v>12</v>
      </c>
      <c r="C7" s="17">
        <f>SUM(C5:C6)</f>
        <v>120000</v>
      </c>
      <c r="D7" s="17">
        <f>SUM(D5:D6)</f>
        <v>155300</v>
      </c>
      <c r="E7" s="18">
        <f>(D7-C7)/C7</f>
        <v>0.29416666666666669</v>
      </c>
      <c r="F7" s="17">
        <f>SUM(F5:F6)</f>
        <v>155300</v>
      </c>
      <c r="G7" s="17">
        <f>SUM(G5:G6)</f>
        <v>155300</v>
      </c>
      <c r="H7" s="4"/>
    </row>
    <row r="8" spans="1:10" ht="22.5" customHeight="1" x14ac:dyDescent="0.25">
      <c r="A8" s="4"/>
      <c r="B8" s="24"/>
      <c r="C8" s="25"/>
      <c r="D8" s="25"/>
      <c r="E8" s="26"/>
      <c r="F8" s="25"/>
      <c r="G8" s="25"/>
      <c r="H8" s="4"/>
    </row>
    <row r="9" spans="1:10" s="43" customFormat="1" x14ac:dyDescent="0.25">
      <c r="A9" s="39"/>
      <c r="B9" s="40" t="s">
        <v>13</v>
      </c>
      <c r="C9" s="41">
        <v>6000</v>
      </c>
      <c r="D9" s="41">
        <v>-5000</v>
      </c>
      <c r="E9" s="42">
        <f>(D9-C9)/C9</f>
        <v>-1.8333333333333333</v>
      </c>
      <c r="F9" s="41">
        <v>-5000</v>
      </c>
      <c r="G9" s="41">
        <v>-5000</v>
      </c>
      <c r="H9" s="39"/>
      <c r="I9" s="39" t="s">
        <v>14</v>
      </c>
    </row>
    <row r="10" spans="1:10" ht="22.5" customHeight="1" x14ac:dyDescent="0.25">
      <c r="A10" s="4"/>
      <c r="B10" s="24"/>
      <c r="C10" s="36"/>
      <c r="D10" s="36"/>
      <c r="E10" s="13"/>
      <c r="F10" s="36"/>
      <c r="G10" s="36"/>
      <c r="H10" s="4"/>
    </row>
    <row r="11" spans="1:10" x14ac:dyDescent="0.25">
      <c r="A11" s="4"/>
      <c r="B11" s="16" t="s">
        <v>15</v>
      </c>
      <c r="C11" s="27">
        <v>3900</v>
      </c>
      <c r="D11" s="27">
        <v>5000</v>
      </c>
      <c r="E11" s="15">
        <f>(D11-C11)/C11</f>
        <v>0.28205128205128205</v>
      </c>
      <c r="F11" s="27">
        <v>5000</v>
      </c>
      <c r="G11" s="27">
        <v>5000</v>
      </c>
      <c r="H11" s="4"/>
      <c r="I11" s="4" t="s">
        <v>9</v>
      </c>
    </row>
    <row r="12" spans="1:10" ht="22.5" customHeight="1" x14ac:dyDescent="0.25">
      <c r="A12" s="4"/>
      <c r="B12" s="24"/>
      <c r="C12" s="37"/>
      <c r="D12" s="37"/>
      <c r="E12" s="33"/>
      <c r="F12" s="37"/>
      <c r="G12" s="37"/>
      <c r="H12" s="4"/>
    </row>
    <row r="13" spans="1:10" ht="18.75" x14ac:dyDescent="0.3">
      <c r="A13" s="4"/>
      <c r="B13" s="7" t="s">
        <v>16</v>
      </c>
      <c r="C13" s="12"/>
      <c r="D13" s="12"/>
      <c r="E13" s="13"/>
      <c r="F13" s="12"/>
      <c r="G13" s="12"/>
      <c r="H13" s="4"/>
    </row>
    <row r="14" spans="1:10" x14ac:dyDescent="0.25">
      <c r="A14" s="4"/>
      <c r="B14" s="32" t="s">
        <v>17</v>
      </c>
      <c r="C14" s="14">
        <v>-25000</v>
      </c>
      <c r="D14" s="14">
        <v>-35000</v>
      </c>
      <c r="E14" s="15">
        <f>(D14-C14)/C14</f>
        <v>0.4</v>
      </c>
      <c r="F14" s="14">
        <v>-35000</v>
      </c>
      <c r="G14" s="14">
        <v>-35000</v>
      </c>
      <c r="H14" s="4"/>
      <c r="I14" s="4" t="s">
        <v>18</v>
      </c>
    </row>
    <row r="15" spans="1:10" x14ac:dyDescent="0.25">
      <c r="A15" s="4"/>
      <c r="B15" s="35" t="s">
        <v>19</v>
      </c>
      <c r="C15" s="22">
        <v>-12000</v>
      </c>
      <c r="D15" s="22">
        <v>-15000</v>
      </c>
      <c r="E15" s="21">
        <f>(D15-C15)/C15</f>
        <v>0.25</v>
      </c>
      <c r="F15" s="22">
        <v>-15000</v>
      </c>
      <c r="G15" s="22">
        <v>-15000</v>
      </c>
      <c r="H15" s="4"/>
      <c r="I15" s="4" t="s">
        <v>18</v>
      </c>
    </row>
    <row r="16" spans="1:10" ht="22.5" customHeight="1" x14ac:dyDescent="0.25">
      <c r="A16" s="4"/>
      <c r="B16" s="34" t="s">
        <v>20</v>
      </c>
      <c r="C16" s="17">
        <f>SUM(C14:C15)</f>
        <v>-37000</v>
      </c>
      <c r="D16" s="17">
        <f>SUM(D14:D15)</f>
        <v>-50000</v>
      </c>
      <c r="E16" s="18">
        <f>(D16-C16)/C16</f>
        <v>0.35135135135135137</v>
      </c>
      <c r="F16" s="17">
        <f>SUM(F14:F15)</f>
        <v>-50000</v>
      </c>
      <c r="G16" s="17">
        <f>SUM(G14:G15)</f>
        <v>-50000</v>
      </c>
      <c r="H16" s="4"/>
    </row>
    <row r="17" spans="1:9" ht="22.5" customHeight="1" x14ac:dyDescent="0.25">
      <c r="A17" s="4"/>
      <c r="B17" s="28"/>
      <c r="C17" s="30"/>
      <c r="D17" s="30"/>
      <c r="E17" s="31"/>
      <c r="F17" s="30"/>
      <c r="G17" s="30"/>
      <c r="H17" s="4"/>
    </row>
    <row r="18" spans="1:9" ht="18.75" x14ac:dyDescent="0.3">
      <c r="A18" s="4"/>
      <c r="B18" s="7" t="s">
        <v>21</v>
      </c>
      <c r="C18" s="12"/>
      <c r="D18" s="12"/>
      <c r="E18" s="13"/>
      <c r="F18" s="12"/>
      <c r="G18" s="12"/>
      <c r="H18" s="4"/>
    </row>
    <row r="19" spans="1:9" x14ac:dyDescent="0.25">
      <c r="A19" s="4"/>
      <c r="B19" s="32" t="s">
        <v>22</v>
      </c>
      <c r="C19" s="14">
        <v>-35000</v>
      </c>
      <c r="D19" s="14">
        <v>-36000</v>
      </c>
      <c r="E19" s="15">
        <f>(D19-C19)/C19</f>
        <v>2.8571428571428571E-2</v>
      </c>
      <c r="F19" s="14">
        <v>-36000</v>
      </c>
      <c r="G19" s="14">
        <v>-36000</v>
      </c>
      <c r="H19" s="4"/>
      <c r="I19" s="4" t="s">
        <v>18</v>
      </c>
    </row>
    <row r="20" spans="1:9" x14ac:dyDescent="0.25">
      <c r="A20" s="4"/>
      <c r="B20" s="32" t="s">
        <v>23</v>
      </c>
      <c r="C20" s="22">
        <v>-5000</v>
      </c>
      <c r="D20" s="22">
        <v>-5250</v>
      </c>
      <c r="E20" s="21">
        <f>(D20-C20)/C20</f>
        <v>0.05</v>
      </c>
      <c r="F20" s="22">
        <v>-5250</v>
      </c>
      <c r="G20" s="22">
        <v>-5250</v>
      </c>
      <c r="H20" s="4"/>
      <c r="I20" s="4" t="s">
        <v>18</v>
      </c>
    </row>
    <row r="21" spans="1:9" ht="22.5" customHeight="1" x14ac:dyDescent="0.25">
      <c r="A21" s="4"/>
      <c r="B21" s="23" t="s">
        <v>24</v>
      </c>
      <c r="C21" s="19">
        <f>SUM(C19:C20)</f>
        <v>-40000</v>
      </c>
      <c r="D21" s="19">
        <f>SUM(D19:D20)</f>
        <v>-41250</v>
      </c>
      <c r="E21" s="20">
        <f>(D21-C21)/C21</f>
        <v>3.125E-2</v>
      </c>
      <c r="F21" s="19">
        <f>SUM(F19:F20)</f>
        <v>-41250</v>
      </c>
      <c r="G21" s="19">
        <f>SUM(G19:G20)</f>
        <v>-41250</v>
      </c>
      <c r="H21" s="4"/>
    </row>
    <row r="22" spans="1:9" ht="22.5" customHeight="1" x14ac:dyDescent="0.25">
      <c r="A22" s="4"/>
      <c r="B22" s="28"/>
      <c r="C22" s="25"/>
      <c r="D22" s="25"/>
      <c r="E22" s="26"/>
      <c r="F22" s="25"/>
      <c r="G22" s="25"/>
      <c r="H22" s="4"/>
    </row>
    <row r="23" spans="1:9" ht="18.75" x14ac:dyDescent="0.3">
      <c r="A23" s="4"/>
      <c r="B23" s="7" t="s">
        <v>25</v>
      </c>
      <c r="C23" s="12"/>
      <c r="D23" s="12"/>
      <c r="E23" s="13"/>
      <c r="F23" s="12"/>
      <c r="G23" s="12"/>
      <c r="H23" s="4"/>
    </row>
    <row r="24" spans="1:9" x14ac:dyDescent="0.25">
      <c r="A24" s="4"/>
      <c r="B24" s="32" t="s">
        <v>26</v>
      </c>
      <c r="C24" s="14">
        <v>-4000</v>
      </c>
      <c r="D24" s="14">
        <v>-13000</v>
      </c>
      <c r="E24" s="15">
        <f>(D24-C24)/C24</f>
        <v>2.25</v>
      </c>
      <c r="F24" s="14">
        <v>-13000</v>
      </c>
      <c r="G24" s="14">
        <v>-13000</v>
      </c>
      <c r="H24" s="4"/>
      <c r="I24" s="4" t="s">
        <v>18</v>
      </c>
    </row>
    <row r="25" spans="1:9" ht="22.5" customHeight="1" x14ac:dyDescent="0.25">
      <c r="A25" s="4"/>
      <c r="B25" s="23" t="s">
        <v>27</v>
      </c>
      <c r="C25" s="19">
        <f>SUM(C24)</f>
        <v>-4000</v>
      </c>
      <c r="D25" s="19">
        <f>SUM(D24)</f>
        <v>-13000</v>
      </c>
      <c r="E25" s="20">
        <f>(D25-C25)/C25</f>
        <v>2.25</v>
      </c>
      <c r="F25" s="19">
        <f>SUM(F24)</f>
        <v>-13000</v>
      </c>
      <c r="G25" s="19">
        <f>SUM(G24)</f>
        <v>-13000</v>
      </c>
      <c r="H25" s="4"/>
    </row>
    <row r="26" spans="1:9" ht="22.5" customHeight="1" x14ac:dyDescent="0.25">
      <c r="A26" s="4"/>
      <c r="B26" s="28"/>
      <c r="C26" s="25"/>
      <c r="D26" s="25"/>
      <c r="E26" s="26"/>
      <c r="F26" s="25"/>
      <c r="G26" s="25"/>
      <c r="H26" s="4"/>
    </row>
    <row r="27" spans="1:9" ht="18.75" x14ac:dyDescent="0.3">
      <c r="A27" s="4"/>
      <c r="B27" s="7" t="s">
        <v>28</v>
      </c>
      <c r="C27" s="12"/>
      <c r="D27" s="12"/>
      <c r="E27" s="13"/>
      <c r="F27" s="12"/>
      <c r="G27" s="12"/>
      <c r="H27" s="4"/>
    </row>
    <row r="28" spans="1:9" x14ac:dyDescent="0.25">
      <c r="A28" s="4"/>
      <c r="B28" s="32" t="s">
        <v>29</v>
      </c>
      <c r="C28" s="14">
        <v>-5000</v>
      </c>
      <c r="D28" s="14">
        <v>-5000</v>
      </c>
      <c r="E28" s="15">
        <f t="shared" ref="E28:E48" si="0">(D28-C28)/C28</f>
        <v>0</v>
      </c>
      <c r="F28" s="14">
        <v>-5000</v>
      </c>
      <c r="G28" s="14">
        <v>-5000</v>
      </c>
      <c r="H28" s="4"/>
    </row>
    <row r="29" spans="1:9" x14ac:dyDescent="0.25">
      <c r="A29" s="4"/>
      <c r="B29" s="32" t="s">
        <v>30</v>
      </c>
      <c r="C29" s="22">
        <v>-3500</v>
      </c>
      <c r="D29" s="22">
        <v>-3500</v>
      </c>
      <c r="E29" s="21">
        <f t="shared" si="0"/>
        <v>0</v>
      </c>
      <c r="F29" s="22">
        <v>-3500</v>
      </c>
      <c r="G29" s="22">
        <v>-3500</v>
      </c>
      <c r="H29" s="4"/>
      <c r="I29" s="4" t="s">
        <v>18</v>
      </c>
    </row>
    <row r="30" spans="1:9" x14ac:dyDescent="0.25">
      <c r="A30" s="4"/>
      <c r="B30" s="32" t="s">
        <v>31</v>
      </c>
      <c r="C30" s="22">
        <v>-1200</v>
      </c>
      <c r="D30" s="22">
        <v>-1200</v>
      </c>
      <c r="E30" s="21">
        <f t="shared" si="0"/>
        <v>0</v>
      </c>
      <c r="F30" s="22">
        <v>-1200</v>
      </c>
      <c r="G30" s="22">
        <v>-1200</v>
      </c>
      <c r="H30" s="4"/>
      <c r="I30" s="4" t="s">
        <v>18</v>
      </c>
    </row>
    <row r="31" spans="1:9" x14ac:dyDescent="0.25">
      <c r="A31" s="4"/>
      <c r="B31" s="32" t="s">
        <v>32</v>
      </c>
      <c r="C31" s="22">
        <v>-1500</v>
      </c>
      <c r="D31" s="22">
        <v>-1500</v>
      </c>
      <c r="E31" s="21">
        <f t="shared" si="0"/>
        <v>0</v>
      </c>
      <c r="F31" s="22">
        <v>-1500</v>
      </c>
      <c r="G31" s="22">
        <v>-1500</v>
      </c>
      <c r="H31" s="4"/>
      <c r="I31" s="4" t="s">
        <v>18</v>
      </c>
    </row>
    <row r="32" spans="1:9" x14ac:dyDescent="0.25">
      <c r="A32" s="4"/>
      <c r="B32" s="32" t="s">
        <v>33</v>
      </c>
      <c r="C32" s="22">
        <v>-1000</v>
      </c>
      <c r="D32" s="22">
        <v>-1000</v>
      </c>
      <c r="E32" s="21">
        <f t="shared" si="0"/>
        <v>0</v>
      </c>
      <c r="F32" s="22">
        <v>-1000</v>
      </c>
      <c r="G32" s="22">
        <v>-1000</v>
      </c>
      <c r="H32" s="4"/>
      <c r="I32" s="4" t="s">
        <v>18</v>
      </c>
    </row>
    <row r="33" spans="1:9" x14ac:dyDescent="0.25">
      <c r="A33" s="4"/>
      <c r="B33" s="32" t="s">
        <v>34</v>
      </c>
      <c r="C33" s="22">
        <v>-1100</v>
      </c>
      <c r="D33" s="22">
        <v>-1100</v>
      </c>
      <c r="E33" s="21">
        <f t="shared" si="0"/>
        <v>0</v>
      </c>
      <c r="F33" s="22">
        <v>-1100</v>
      </c>
      <c r="G33" s="22">
        <v>-1100</v>
      </c>
      <c r="H33" s="4"/>
      <c r="I33" s="4" t="s">
        <v>18</v>
      </c>
    </row>
    <row r="34" spans="1:9" x14ac:dyDescent="0.25">
      <c r="A34" s="4"/>
      <c r="B34" s="32" t="s">
        <v>35</v>
      </c>
      <c r="C34" s="22">
        <v>-500</v>
      </c>
      <c r="D34" s="22">
        <v>-500</v>
      </c>
      <c r="E34" s="21">
        <f t="shared" si="0"/>
        <v>0</v>
      </c>
      <c r="F34" s="22">
        <v>-500</v>
      </c>
      <c r="G34" s="22">
        <v>-500</v>
      </c>
      <c r="H34" s="4"/>
      <c r="I34" s="4" t="s">
        <v>18</v>
      </c>
    </row>
    <row r="35" spans="1:9" x14ac:dyDescent="0.25">
      <c r="A35" s="4"/>
      <c r="B35" s="32" t="s">
        <v>36</v>
      </c>
      <c r="C35" s="22">
        <v>-2500</v>
      </c>
      <c r="D35" s="22">
        <v>-3000</v>
      </c>
      <c r="E35" s="21">
        <f t="shared" si="0"/>
        <v>0.2</v>
      </c>
      <c r="F35" s="22">
        <v>-3000</v>
      </c>
      <c r="G35" s="22">
        <v>-3000</v>
      </c>
      <c r="H35" s="4"/>
      <c r="I35" s="4" t="s">
        <v>18</v>
      </c>
    </row>
    <row r="36" spans="1:9" x14ac:dyDescent="0.25">
      <c r="A36" s="4"/>
      <c r="B36" s="32" t="s">
        <v>37</v>
      </c>
      <c r="C36" s="22">
        <v>-300</v>
      </c>
      <c r="D36" s="22">
        <v>-300</v>
      </c>
      <c r="E36" s="21">
        <f t="shared" si="0"/>
        <v>0</v>
      </c>
      <c r="F36" s="22">
        <v>-300</v>
      </c>
      <c r="G36" s="22">
        <v>-300</v>
      </c>
      <c r="H36" s="4"/>
      <c r="I36" s="4" t="s">
        <v>18</v>
      </c>
    </row>
    <row r="37" spans="1:9" x14ac:dyDescent="0.25">
      <c r="A37" s="4"/>
      <c r="B37" s="32" t="s">
        <v>38</v>
      </c>
      <c r="C37" s="22">
        <v>-1200</v>
      </c>
      <c r="D37" s="22">
        <v>-1500</v>
      </c>
      <c r="E37" s="21">
        <f t="shared" si="0"/>
        <v>0.25</v>
      </c>
      <c r="F37" s="22">
        <v>-1500</v>
      </c>
      <c r="G37" s="22">
        <v>-1500</v>
      </c>
      <c r="H37" s="4"/>
      <c r="I37" s="4" t="s">
        <v>18</v>
      </c>
    </row>
    <row r="38" spans="1:9" x14ac:dyDescent="0.25">
      <c r="A38" s="4"/>
      <c r="B38" s="32" t="s">
        <v>39</v>
      </c>
      <c r="C38" s="22">
        <v>-2000</v>
      </c>
      <c r="D38" s="22">
        <v>-2000</v>
      </c>
      <c r="E38" s="21">
        <f t="shared" si="0"/>
        <v>0</v>
      </c>
      <c r="F38" s="22">
        <v>-2000</v>
      </c>
      <c r="G38" s="22">
        <v>-2000</v>
      </c>
      <c r="H38" s="4"/>
      <c r="I38" s="4" t="s">
        <v>18</v>
      </c>
    </row>
    <row r="39" spans="1:9" x14ac:dyDescent="0.25">
      <c r="A39" s="4"/>
      <c r="B39" s="32" t="s">
        <v>40</v>
      </c>
      <c r="C39" s="22">
        <v>-500</v>
      </c>
      <c r="D39" s="22">
        <v>-500</v>
      </c>
      <c r="E39" s="21">
        <f t="shared" si="0"/>
        <v>0</v>
      </c>
      <c r="F39" s="22">
        <v>-500</v>
      </c>
      <c r="G39" s="22">
        <v>-500</v>
      </c>
      <c r="H39" s="4"/>
      <c r="I39" s="4" t="s">
        <v>18</v>
      </c>
    </row>
    <row r="40" spans="1:9" ht="22.5" customHeight="1" x14ac:dyDescent="0.25">
      <c r="A40" s="4"/>
      <c r="B40" s="23" t="s">
        <v>41</v>
      </c>
      <c r="C40" s="19">
        <f>SUM(C28:C39)</f>
        <v>-20300</v>
      </c>
      <c r="D40" s="19">
        <f>SUM(D28:D39)</f>
        <v>-21100</v>
      </c>
      <c r="E40" s="20">
        <f t="shared" si="0"/>
        <v>3.9408866995073892E-2</v>
      </c>
      <c r="F40" s="19">
        <f>SUM(F28:F39)</f>
        <v>-21100</v>
      </c>
      <c r="G40" s="19">
        <f>SUM(G28:G39)</f>
        <v>-21100</v>
      </c>
      <c r="H40" s="4"/>
    </row>
    <row r="41" spans="1:9" ht="22.5" customHeight="1" x14ac:dyDescent="0.25">
      <c r="A41" s="4"/>
      <c r="B41" s="29"/>
      <c r="C41" s="30"/>
      <c r="D41" s="30"/>
      <c r="E41" s="31"/>
      <c r="F41" s="30"/>
      <c r="G41" s="30"/>
      <c r="H41" s="4"/>
    </row>
    <row r="42" spans="1:9" x14ac:dyDescent="0.25">
      <c r="A42" s="4"/>
      <c r="B42" s="34" t="s">
        <v>42</v>
      </c>
      <c r="C42" s="17">
        <f>SUM(C7,C9,C11,C16,C21,C25,C40)</f>
        <v>28600</v>
      </c>
      <c r="D42" s="17">
        <f>SUM(D7,D9,D11,D16,D21,D25,D40)</f>
        <v>29950</v>
      </c>
      <c r="E42" s="18">
        <f t="shared" si="0"/>
        <v>4.72027972027972E-2</v>
      </c>
      <c r="F42" s="17">
        <f>SUM(F7,F9,F11,F16,F21,F25,F40)</f>
        <v>29950</v>
      </c>
      <c r="G42" s="17">
        <f>SUM(G7,G9,G11,G16,G21,G25,G40)</f>
        <v>29950</v>
      </c>
      <c r="H42" s="4"/>
    </row>
    <row r="43" spans="1:9" ht="22.5" customHeight="1" x14ac:dyDescent="0.25">
      <c r="A43" s="4"/>
      <c r="B43" s="38"/>
      <c r="C43" s="30"/>
      <c r="D43" s="30"/>
      <c r="E43" s="31"/>
      <c r="F43" s="30"/>
      <c r="G43" s="30"/>
      <c r="H43" s="4"/>
    </row>
    <row r="44" spans="1:9" x14ac:dyDescent="0.25">
      <c r="A44" s="4"/>
      <c r="B44" s="16" t="s">
        <v>43</v>
      </c>
      <c r="C44" s="17">
        <f>C42-C25</f>
        <v>32600</v>
      </c>
      <c r="D44" s="17">
        <f>D42-D25</f>
        <v>42950</v>
      </c>
      <c r="E44" s="18">
        <f>(D44-C44)/C44</f>
        <v>0.31748466257668712</v>
      </c>
      <c r="F44" s="17">
        <f>F42-F25</f>
        <v>42950</v>
      </c>
      <c r="G44" s="17">
        <f>G42-G25</f>
        <v>42950</v>
      </c>
      <c r="H44" s="4"/>
    </row>
    <row r="45" spans="1:9" ht="22.5" customHeight="1" x14ac:dyDescent="0.25">
      <c r="A45" s="4"/>
      <c r="B45" s="38"/>
      <c r="C45" s="30"/>
      <c r="D45" s="30"/>
      <c r="E45" s="31"/>
      <c r="F45" s="30"/>
      <c r="G45" s="30"/>
      <c r="H45" s="4"/>
    </row>
    <row r="46" spans="1:9" x14ac:dyDescent="0.25">
      <c r="A46" s="4"/>
      <c r="B46" s="16" t="s">
        <v>44</v>
      </c>
      <c r="C46" s="18">
        <f>C42/C7</f>
        <v>0.23833333333333334</v>
      </c>
      <c r="D46" s="18">
        <f>D42/D7</f>
        <v>0.19285254346426273</v>
      </c>
      <c r="E46" s="18">
        <f t="shared" si="0"/>
        <v>-0.19082848896113544</v>
      </c>
      <c r="F46" s="18">
        <f>F42/F7</f>
        <v>0.19285254346426273</v>
      </c>
      <c r="G46" s="18">
        <f>G42/G7</f>
        <v>0.19285254346426273</v>
      </c>
      <c r="H46" s="4"/>
    </row>
    <row r="47" spans="1:9" ht="22.5" customHeight="1" x14ac:dyDescent="0.25">
      <c r="A47" s="4"/>
      <c r="B47" s="38"/>
      <c r="C47" s="31"/>
      <c r="D47" s="31"/>
      <c r="E47" s="31"/>
      <c r="F47" s="31"/>
      <c r="G47" s="31"/>
      <c r="H47" s="4"/>
    </row>
    <row r="48" spans="1:9" x14ac:dyDescent="0.25">
      <c r="A48" s="4"/>
      <c r="B48" s="16" t="s">
        <v>45</v>
      </c>
      <c r="C48" s="18">
        <f>C44/C7</f>
        <v>0.27166666666666667</v>
      </c>
      <c r="D48" s="18">
        <f>D44/D7</f>
        <v>0.27656149388280749</v>
      </c>
      <c r="E48" s="18">
        <f t="shared" si="0"/>
        <v>1.8017768893769881E-2</v>
      </c>
      <c r="F48" s="18">
        <f>F44/F7</f>
        <v>0.27656149388280749</v>
      </c>
      <c r="G48" s="18">
        <f>G44/G7</f>
        <v>0.27656149388280749</v>
      </c>
      <c r="H48" s="4"/>
    </row>
    <row r="49" spans="1:8" x14ac:dyDescent="0.25">
      <c r="A49" s="4"/>
      <c r="B49" s="5"/>
      <c r="C49" s="6"/>
      <c r="D49" s="6"/>
      <c r="E49" s="4"/>
      <c r="F49" s="6"/>
      <c r="G49" s="6"/>
      <c r="H49" s="4"/>
    </row>
  </sheetData>
  <mergeCells count="1">
    <mergeCell ref="A1:J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952daa-a602-4ebe-97ca-f3bdfdd90b41">
      <Terms xmlns="http://schemas.microsoft.com/office/infopath/2007/PartnerControls"/>
    </lcf76f155ced4ddcb4097134ff3c332f>
    <TaxCatchAll xmlns="9db35670-a2d6-4611-9cf5-501d5953a0f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00C3C965CE7D7F4C821889F28C5DC76D" ma:contentTypeVersion="18" ma:contentTypeDescription="Luo uusi asiakirja." ma:contentTypeScope="" ma:versionID="d23abc6035e00d46d950bb9366005484">
  <xsd:schema xmlns:xsd="http://www.w3.org/2001/XMLSchema" xmlns:xs="http://www.w3.org/2001/XMLSchema" xmlns:p="http://schemas.microsoft.com/office/2006/metadata/properties" xmlns:ns2="85952daa-a602-4ebe-97ca-f3bdfdd90b41" xmlns:ns3="9db35670-a2d6-4611-9cf5-501d5953a0fe" targetNamespace="http://schemas.microsoft.com/office/2006/metadata/properties" ma:root="true" ma:fieldsID="0a1ca0e8eba91ffdff847e434f0a9842" ns2:_="" ns3:_="">
    <xsd:import namespace="85952daa-a602-4ebe-97ca-f3bdfdd90b41"/>
    <xsd:import namespace="9db35670-a2d6-4611-9cf5-501d5953a0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52daa-a602-4ebe-97ca-f3bdfdd90b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fa768ecc-3a81-4e79-9923-831aada69e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b35670-a2d6-4611-9cf5-501d5953a0f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886a38-e672-49c9-ac40-91be54d58594}" ma:internalName="TaxCatchAll" ma:showField="CatchAllData" ma:web="9db35670-a2d6-4611-9cf5-501d5953a0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98E9D2-C3CF-49A4-AD3E-6D1AC541609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610acf5c-ef88-4282-98a6-389e1e4d6b0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63896aae-5bf8-4045-9800-b6000383261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4C527CF-2F24-4977-A231-826067D86E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142914-0AE7-4E0B-A833-97C55A30D4DE}"/>
</file>

<file path=docMetadata/LabelInfo.xml><?xml version="1.0" encoding="utf-8"?>
<clbl:labelList xmlns:clbl="http://schemas.microsoft.com/office/2020/mipLabelMetadata">
  <clbl:label id="{e1a2f902-2172-474f-a88a-189ec4f083fd}" enabled="0" method="" siteId="{e1a2f902-2172-474f-a88a-189ec4f083f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Budjettipohja</dc:title>
  <dc:subject/>
  <dc:creator>Bäck Juha</dc:creator>
  <cp:keywords/>
  <dc:description/>
  <cp:lastModifiedBy>Teurokoski Miikka</cp:lastModifiedBy>
  <cp:revision/>
  <dcterms:created xsi:type="dcterms:W3CDTF">2022-10-24T10:46:28Z</dcterms:created>
  <dcterms:modified xsi:type="dcterms:W3CDTF">2024-12-04T13:31:10Z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0x01010000C3C965CE7D7F4C821889F28C5DC76D</vt:lpwstr>
  </property>
  <property fmtid="{D5CDD505-2E9C-101B-9397-08002B2CF9AE}" pid="3" name="MediaServiceImageTags">
    <vt:lpwstr/>
  </property>
</Properties>
</file>