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Z:\250_Velkasijoittajasuhteet\Velkasijoittajamateriaalit\2016 Q2 debt investors\OPA datat\"/>
    </mc:Choice>
  </mc:AlternateContent>
  <workbookProtection lockStructure="1"/>
  <bookViews>
    <workbookView xWindow="-15" yWindow="-15" windowWidth="14520" windowHeight="11760" tabRatio="948"/>
  </bookViews>
  <sheets>
    <sheet name="Introduction" sheetId="22" r:id="rId1"/>
    <sheet name="A. HTT General" sheetId="25" r:id="rId2"/>
    <sheet name="B1. HTT Mortgage Assets" sheetId="9" r:id="rId3"/>
    <sheet name="C. HTT Harmonised Glossary" sheetId="11" r:id="rId4"/>
  </sheets>
  <definedNames>
    <definedName name="_xlnm.Print_Area" localSheetId="1">'A. HTT General'!$A$1:$G$363</definedName>
    <definedName name="_xlnm.Print_Area" localSheetId="2">'B1. HTT Mortgage Assets'!$A$1:$G$327</definedName>
    <definedName name="_xlnm.Print_Area" localSheetId="3">'C. HTT Harmonised Glossary'!$A$1:$C$37</definedName>
    <definedName name="_xlnm.Print_Area" localSheetId="0">Introduction!$B$2:$J$39</definedName>
  </definedNames>
  <calcPr calcId="162913" calcMode="manual"/>
</workbook>
</file>

<file path=xl/calcChain.xml><?xml version="1.0" encoding="utf-8"?>
<calcChain xmlns="http://schemas.openxmlformats.org/spreadsheetml/2006/main">
  <c r="C44" i="9" l="1"/>
  <c r="D203" i="9"/>
  <c r="C203" i="9"/>
  <c r="D291" i="25"/>
  <c r="C291" i="25"/>
  <c r="C286" i="25"/>
  <c r="C77" i="9"/>
  <c r="C288" i="25"/>
  <c r="D288" i="25"/>
  <c r="D298" i="25"/>
  <c r="C298" i="25"/>
  <c r="C295" i="25"/>
  <c r="C290" i="25"/>
  <c r="D290" i="25"/>
  <c r="F291" i="25"/>
  <c r="F290" i="25"/>
  <c r="C292" i="25"/>
  <c r="C76" i="25"/>
  <c r="C206" i="25"/>
  <c r="F210" i="25"/>
  <c r="F208" i="25"/>
  <c r="F209" i="25"/>
  <c r="F77" i="9"/>
  <c r="F73" i="9"/>
  <c r="F44" i="9"/>
  <c r="D77" i="9"/>
  <c r="D73" i="9"/>
  <c r="D44" i="9"/>
  <c r="C73" i="9"/>
  <c r="C15" i="9"/>
  <c r="F26" i="9"/>
  <c r="C218" i="25"/>
  <c r="C177" i="25"/>
  <c r="F180" i="25"/>
  <c r="C165" i="25"/>
  <c r="C151" i="25"/>
  <c r="F153" i="25"/>
  <c r="D98" i="25"/>
  <c r="G96" i="25"/>
  <c r="C98" i="25"/>
  <c r="F102" i="25"/>
  <c r="D76" i="25"/>
  <c r="G70" i="25" s="1"/>
  <c r="G69" i="25"/>
  <c r="C58" i="25"/>
  <c r="F56" i="25" s="1"/>
  <c r="F60" i="25"/>
  <c r="F62" i="25"/>
  <c r="G223" i="25"/>
  <c r="G224" i="25"/>
  <c r="G221" i="25"/>
  <c r="F223" i="25"/>
  <c r="F224" i="25"/>
  <c r="G92" i="25"/>
  <c r="G93" i="25"/>
  <c r="G97" i="25"/>
  <c r="G95" i="25"/>
  <c r="G91" i="25"/>
  <c r="G98" i="25" s="1"/>
  <c r="G102" i="25"/>
  <c r="G74" i="25"/>
  <c r="G71" i="25"/>
  <c r="G75" i="25"/>
  <c r="G72" i="25"/>
  <c r="G79" i="25"/>
  <c r="F59" i="25"/>
  <c r="F182" i="25"/>
  <c r="F183" i="25"/>
  <c r="G219" i="25"/>
  <c r="F203" i="25"/>
  <c r="F193" i="25"/>
  <c r="F217" i="25"/>
  <c r="F201" i="25"/>
  <c r="F200" i="25"/>
  <c r="F207" i="25"/>
  <c r="G217" i="25"/>
  <c r="F191" i="25"/>
  <c r="F196" i="25"/>
  <c r="G81" i="25"/>
  <c r="F204" i="25"/>
  <c r="F195" i="25"/>
  <c r="F215" i="25"/>
  <c r="F198" i="25"/>
  <c r="G85" i="25"/>
  <c r="G78" i="25"/>
  <c r="G80" i="25"/>
  <c r="F144" i="25"/>
  <c r="F176" i="25"/>
  <c r="F106" i="25"/>
  <c r="G107" i="25"/>
  <c r="F141" i="25"/>
  <c r="G86" i="25"/>
  <c r="G108" i="25"/>
  <c r="F148" i="25"/>
  <c r="F99" i="25"/>
  <c r="G100" i="25"/>
  <c r="F95" i="25"/>
  <c r="F138" i="25"/>
  <c r="G101" i="25"/>
  <c r="F145" i="25"/>
  <c r="F54" i="25"/>
  <c r="D125" i="25"/>
  <c r="G114" i="25"/>
  <c r="G112" i="25"/>
  <c r="G111" i="25"/>
  <c r="G125" i="25" s="1"/>
  <c r="G129" i="25"/>
  <c r="G130" i="25"/>
  <c r="G128" i="25"/>
  <c r="G158" i="25"/>
  <c r="G156" i="25"/>
  <c r="G153" i="25"/>
  <c r="G157" i="25"/>
  <c r="G154" i="25"/>
  <c r="G155" i="25"/>
  <c r="G159" i="25"/>
  <c r="G160" i="25"/>
  <c r="G144" i="25"/>
  <c r="G137" i="25"/>
  <c r="G145" i="25"/>
  <c r="G138" i="25"/>
  <c r="G146" i="25"/>
  <c r="G139" i="25"/>
  <c r="G147" i="25"/>
  <c r="G140" i="25"/>
  <c r="G148" i="25"/>
  <c r="G141" i="25"/>
  <c r="G151" i="25" s="1"/>
  <c r="G149" i="25"/>
  <c r="G152" i="25"/>
  <c r="G142" i="25"/>
  <c r="G150" i="25"/>
  <c r="G143" i="25"/>
  <c r="G136" i="25"/>
  <c r="C125" i="25"/>
  <c r="F127" i="25"/>
  <c r="F129" i="25"/>
  <c r="D290" i="9"/>
  <c r="G296" i="9" s="1"/>
  <c r="G288" i="9"/>
  <c r="C290" i="9"/>
  <c r="D268" i="9"/>
  <c r="C268" i="9"/>
  <c r="F287" i="9"/>
  <c r="F288" i="9"/>
  <c r="F289" i="9"/>
  <c r="F282" i="9"/>
  <c r="F283" i="9"/>
  <c r="F290" i="9"/>
  <c r="F284" i="9"/>
  <c r="F285" i="9"/>
  <c r="F286" i="9"/>
  <c r="G284" i="9"/>
  <c r="G286" i="9"/>
  <c r="G265" i="9"/>
  <c r="G294" i="9"/>
  <c r="F269" i="9"/>
  <c r="F291" i="9"/>
  <c r="F296" i="9"/>
  <c r="F295" i="9"/>
  <c r="F293" i="9"/>
  <c r="F292" i="9"/>
  <c r="F294" i="9"/>
  <c r="C310" i="25"/>
  <c r="C297" i="25"/>
  <c r="C296" i="25"/>
  <c r="C294" i="25"/>
  <c r="C293" i="25"/>
  <c r="C289" i="25"/>
  <c r="C287" i="25"/>
  <c r="F118" i="25"/>
  <c r="F74" i="25"/>
  <c r="G119" i="25"/>
  <c r="G116" i="25"/>
  <c r="G118" i="25"/>
  <c r="G124" i="25"/>
  <c r="C168" i="9"/>
  <c r="F163" i="9" s="1"/>
  <c r="D181" i="9"/>
  <c r="C181" i="9"/>
  <c r="G174" i="9"/>
  <c r="G187" i="9"/>
  <c r="D255" i="9"/>
  <c r="G252" i="9"/>
  <c r="C255" i="9"/>
  <c r="F249" i="9"/>
  <c r="F248" i="9"/>
  <c r="G200" i="9"/>
  <c r="G197" i="9"/>
  <c r="F200" i="9"/>
  <c r="F201" i="9"/>
  <c r="F202" i="9"/>
  <c r="F195" i="9"/>
  <c r="F196" i="9"/>
  <c r="F197" i="9"/>
  <c r="F203" i="9" s="1"/>
  <c r="F198" i="9"/>
  <c r="F199" i="9"/>
  <c r="F204" i="9"/>
  <c r="F209" i="9"/>
  <c r="F208" i="9"/>
  <c r="F207" i="9"/>
  <c r="F206" i="9"/>
  <c r="F205" i="9"/>
  <c r="G209" i="9"/>
  <c r="F246" i="9"/>
  <c r="F252" i="9"/>
  <c r="F254" i="9"/>
  <c r="F255" i="9" s="1"/>
  <c r="F251" i="9"/>
  <c r="F175" i="9"/>
  <c r="G177" i="9"/>
  <c r="G246" i="9"/>
  <c r="G244" i="9"/>
  <c r="G245" i="9"/>
  <c r="D168" i="9"/>
  <c r="G166" i="9"/>
  <c r="F164" i="9"/>
  <c r="F162" i="9"/>
  <c r="F160" i="9"/>
  <c r="F165" i="9"/>
  <c r="F161" i="9"/>
  <c r="G287" i="9"/>
  <c r="G289" i="9"/>
  <c r="F134" i="25"/>
  <c r="F63" i="25"/>
  <c r="F180" i="9"/>
  <c r="F247" i="9"/>
  <c r="F250" i="9"/>
  <c r="F124" i="25"/>
  <c r="G121" i="25"/>
  <c r="F119" i="25"/>
  <c r="G120" i="25"/>
  <c r="F260" i="9"/>
  <c r="G291" i="9"/>
  <c r="G283" i="9"/>
  <c r="G285" i="9"/>
  <c r="F128" i="25"/>
  <c r="F114" i="25"/>
  <c r="G126" i="25"/>
  <c r="G133" i="25"/>
  <c r="G127" i="25"/>
  <c r="G115" i="25"/>
  <c r="F96" i="25"/>
  <c r="F91" i="25"/>
  <c r="F61" i="25"/>
  <c r="F22" i="9"/>
  <c r="F113" i="25"/>
  <c r="F163" i="25"/>
  <c r="G295" i="9"/>
  <c r="G292" i="9"/>
  <c r="F110" i="25"/>
  <c r="G113" i="25"/>
  <c r="F53" i="25"/>
  <c r="F176" i="9"/>
  <c r="F245" i="9"/>
  <c r="G117" i="25"/>
  <c r="F121" i="25"/>
  <c r="F116" i="25"/>
  <c r="G293" i="9"/>
  <c r="G282" i="9"/>
  <c r="G290" i="9" s="1"/>
  <c r="F133" i="25"/>
  <c r="F111" i="25"/>
  <c r="G132" i="25"/>
  <c r="G134" i="25"/>
  <c r="G110" i="25"/>
  <c r="F57" i="25"/>
  <c r="F94" i="25"/>
  <c r="G99" i="25"/>
  <c r="F97" i="25"/>
  <c r="F107" i="25"/>
  <c r="G106" i="25"/>
  <c r="G103" i="25"/>
  <c r="F184" i="25"/>
  <c r="G94" i="25"/>
  <c r="F261" i="9"/>
  <c r="F267" i="9"/>
  <c r="F147" i="25"/>
  <c r="F150" i="25"/>
  <c r="F136" i="25"/>
  <c r="F263" i="9"/>
  <c r="G167" i="9"/>
  <c r="F264" i="9"/>
  <c r="F152" i="25"/>
  <c r="F156" i="25"/>
  <c r="F16" i="9"/>
  <c r="F253" i="9"/>
  <c r="F14" i="9"/>
  <c r="F244" i="9"/>
  <c r="F184" i="9"/>
  <c r="G253" i="9"/>
  <c r="G173" i="9"/>
  <c r="G182" i="9"/>
  <c r="F274" i="9"/>
  <c r="G131" i="25"/>
  <c r="F143" i="25"/>
  <c r="F159" i="25"/>
  <c r="F20" i="9"/>
  <c r="F25" i="9"/>
  <c r="F13" i="9"/>
  <c r="F15" i="9" s="1"/>
  <c r="F21" i="9"/>
  <c r="F12" i="9"/>
  <c r="F17" i="9"/>
  <c r="F24" i="9"/>
  <c r="F23" i="9"/>
  <c r="F19" i="9"/>
  <c r="F18" i="9"/>
  <c r="F183" i="9" l="1"/>
  <c r="F182" i="9"/>
  <c r="G266" i="9"/>
  <c r="G271" i="9"/>
  <c r="G263" i="9"/>
  <c r="G264" i="9"/>
  <c r="G270" i="9"/>
  <c r="F78" i="25"/>
  <c r="F86" i="25"/>
  <c r="F85" i="25"/>
  <c r="F73" i="25"/>
  <c r="F70" i="25"/>
  <c r="F80" i="25"/>
  <c r="G201" i="9"/>
  <c r="G196" i="9"/>
  <c r="G205" i="9"/>
  <c r="G207" i="9"/>
  <c r="G272" i="9"/>
  <c r="G261" i="9"/>
  <c r="F173" i="9"/>
  <c r="F181" i="9" s="1"/>
  <c r="F187" i="9"/>
  <c r="G163" i="9"/>
  <c r="G164" i="9"/>
  <c r="G160" i="9"/>
  <c r="G168" i="9" s="1"/>
  <c r="F178" i="9"/>
  <c r="G204" i="9"/>
  <c r="G254" i="9"/>
  <c r="G249" i="9"/>
  <c r="G186" i="9"/>
  <c r="G184" i="9"/>
  <c r="G179" i="9"/>
  <c r="G175" i="9"/>
  <c r="G176" i="9"/>
  <c r="F71" i="25"/>
  <c r="F69" i="25"/>
  <c r="G262" i="9"/>
  <c r="F81" i="25"/>
  <c r="F172" i="25"/>
  <c r="F179" i="25"/>
  <c r="F175" i="25"/>
  <c r="F178" i="25"/>
  <c r="F79" i="25"/>
  <c r="G165" i="9"/>
  <c r="G260" i="9"/>
  <c r="G268" i="9" s="1"/>
  <c r="F58" i="25"/>
  <c r="G251" i="9"/>
  <c r="G250" i="9"/>
  <c r="G180" i="9"/>
  <c r="F179" i="9"/>
  <c r="G206" i="9"/>
  <c r="G199" i="9"/>
  <c r="G195" i="9"/>
  <c r="G203" i="9" s="1"/>
  <c r="G183" i="9"/>
  <c r="F186" i="9"/>
  <c r="F173" i="25"/>
  <c r="F75" i="25"/>
  <c r="G267" i="9"/>
  <c r="G269" i="9"/>
  <c r="F266" i="9"/>
  <c r="F268" i="9" s="1"/>
  <c r="F271" i="9"/>
  <c r="F262" i="9"/>
  <c r="F265" i="9"/>
  <c r="F115" i="25"/>
  <c r="F126" i="25"/>
  <c r="F130" i="25"/>
  <c r="F120" i="25"/>
  <c r="F132" i="25"/>
  <c r="F131" i="25"/>
  <c r="F117" i="25"/>
  <c r="F189" i="25"/>
  <c r="F218" i="25"/>
  <c r="F185" i="25"/>
  <c r="F92" i="25"/>
  <c r="F98" i="25" s="1"/>
  <c r="F103" i="25"/>
  <c r="F101" i="25"/>
  <c r="F93" i="25"/>
  <c r="F160" i="25"/>
  <c r="F149" i="25"/>
  <c r="F158" i="25"/>
  <c r="F157" i="25"/>
  <c r="F140" i="25"/>
  <c r="F155" i="25"/>
  <c r="F220" i="25"/>
  <c r="F221" i="25"/>
  <c r="F222" i="25"/>
  <c r="G215" i="25"/>
  <c r="G216" i="25"/>
  <c r="F219" i="25"/>
  <c r="G220" i="25"/>
  <c r="F225" i="25"/>
  <c r="G222" i="25"/>
  <c r="F137" i="25"/>
  <c r="F151" i="25" s="1"/>
  <c r="F273" i="9"/>
  <c r="F177" i="9"/>
  <c r="G161" i="9"/>
  <c r="F185" i="9"/>
  <c r="G162" i="9"/>
  <c r="F272" i="9"/>
  <c r="F154" i="25"/>
  <c r="F146" i="25"/>
  <c r="F270" i="9"/>
  <c r="F100" i="25"/>
  <c r="F112" i="25"/>
  <c r="F125" i="25" s="1"/>
  <c r="F167" i="9"/>
  <c r="F168" i="9" s="1"/>
  <c r="F166" i="9"/>
  <c r="G247" i="9"/>
  <c r="G248" i="9"/>
  <c r="G255" i="9" s="1"/>
  <c r="G178" i="9"/>
  <c r="G208" i="9"/>
  <c r="G198" i="9"/>
  <c r="G202" i="9"/>
  <c r="G185" i="9"/>
  <c r="F174" i="9"/>
  <c r="F72" i="25"/>
  <c r="G274" i="9"/>
  <c r="G273" i="9"/>
  <c r="F77" i="25"/>
  <c r="F139" i="25"/>
  <c r="F108" i="25"/>
  <c r="F142" i="25"/>
  <c r="F216" i="25"/>
  <c r="F181" i="25"/>
  <c r="G225" i="25"/>
  <c r="F162" i="25"/>
  <c r="F165" i="25" s="1"/>
  <c r="F164" i="25"/>
  <c r="F211" i="25"/>
  <c r="F212" i="25"/>
  <c r="F194" i="25"/>
  <c r="F202" i="25"/>
  <c r="F192" i="25"/>
  <c r="F197" i="25"/>
  <c r="F213" i="25"/>
  <c r="F199" i="25"/>
  <c r="F64" i="25"/>
  <c r="G77" i="25"/>
  <c r="G73" i="25"/>
  <c r="G76" i="25" s="1"/>
  <c r="G181" i="9" l="1"/>
  <c r="F76" i="25"/>
  <c r="F206" i="25"/>
  <c r="G218" i="25"/>
  <c r="F177" i="25"/>
</calcChain>
</file>

<file path=xl/sharedStrings.xml><?xml version="1.0" encoding="utf-8"?>
<sst xmlns="http://schemas.openxmlformats.org/spreadsheetml/2006/main" count="1335" uniqueCount="1014">
  <si>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</si>
  <si>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</si>
  <si>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</si>
  <si>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</si>
  <si>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</si>
  <si>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</si>
  <si>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</si>
  <si>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</si>
  <si>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</si>
  <si>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</si>
  <si>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</si>
  <si>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</si>
  <si>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</si>
  <si>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</si>
  <si>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</si>
  <si>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</si>
  <si>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</si>
  <si>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</si>
  <si>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</si>
  <si>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</si>
  <si>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</si>
  <si>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</si>
  <si>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</si>
  <si>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</si>
  <si>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</si>
  <si>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</si>
  <si>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</si>
  <si>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</si>
  <si>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</si>
  <si>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</si>
  <si>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</si>
  <si>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</si>
  <si>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</si>
  <si>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</si>
  <si>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</si>
  <si>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</si>
  <si>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</si>
  <si>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</si>
  <si>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</si>
  <si>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</si>
  <si>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</si>
  <si>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</si>
  <si>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</si>
  <si>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</si>
  <si>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</si>
  <si>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</si>
  <si>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</si>
  <si>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</si>
  <si>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</si>
  <si>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</si>
  <si>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</si>
  <si>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</si>
  <si>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</si>
  <si>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</si>
  <si>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</si>
  <si>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</si>
  <si>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</si>
  <si>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</si>
  <si>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</si>
  <si>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</si>
  <si>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</si>
  <si>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</si>
  <si>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</si>
  <si>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</si>
  <si>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</si>
  <si>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</si>
  <si>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</si>
  <si>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</si>
  <si>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</si>
  <si>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</si>
  <si>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</si>
  <si>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</si>
  <si>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</si>
  <si>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</si>
  <si>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</si>
  <si>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</si>
  <si>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</si>
  <si>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</si>
  <si>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</si>
  <si>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</si>
  <si>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</si>
  <si>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</si>
  <si>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</si>
  <si>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</si>
  <si>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</si>
  <si>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</si>
  <si>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</si>
  <si>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</si>
  <si>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</si>
  <si>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</si>
  <si>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</si>
  <si>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</si>
  <si>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</si>
  <si>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</si>
  <si>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</si>
  <si>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</si>
  <si>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</si>
  <si>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</si>
  <si>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</si>
  <si>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</si>
  <si>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</si>
  <si>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</si>
  <si>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</si>
  <si>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</si>
  <si>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</si>
  <si>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</si>
  <si>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</si>
  <si>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</si>
  <si>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</si>
  <si>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</si>
  <si>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</si>
  <si>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</si>
  <si>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</si>
  <si>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</si>
  <si>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</si>
  <si>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</si>
  <si>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</si>
  <si>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</si>
  <si>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</si>
  <si>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</si>
  <si>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</si>
  <si>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</si>
  <si>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</si>
  <si>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</si>
  <si>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</si>
  <si>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</si>
  <si>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</si>
  <si>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</si>
  <si>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</si>
  <si>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</si>
  <si>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</si>
  <si>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</si>
  <si>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</si>
  <si>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</si>
  <si>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</si>
  <si>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</si>
  <si>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</si>
  <si>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</si>
  <si>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</si>
  <si>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</si>
  <si>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</si>
  <si>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</si>
  <si>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</si>
  <si>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</si>
  <si>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</si>
  <si>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</si>
  <si>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</si>
  <si>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</si>
  <si>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</si>
  <si>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</si>
  <si>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</si>
  <si>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</si>
  <si>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</si>
  <si>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</si>
  <si>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</si>
  <si>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</si>
  <si>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</si>
  <si>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</si>
  <si>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</si>
  <si>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</si>
  <si>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</si>
  <si>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</si>
  <si>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</si>
  <si>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</si>
  <si>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</si>
  <si>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</si>
  <si>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</si>
  <si>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</si>
  <si>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</si>
  <si>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</si>
  <si>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</si>
  <si>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</si>
  <si>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</si>
  <si>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</si>
  <si>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</si>
  <si>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</si>
  <si>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</si>
  <si>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</si>
  <si>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</si>
  <si>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</si>
  <si>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</si>
  <si>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</si>
  <si>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</si>
  <si>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</si>
  <si>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</si>
  <si>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</si>
  <si>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</si>
  <si>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</si>
  <si>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</si>
  <si>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</si>
  <si>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</si>
  <si>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</si>
  <si>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</si>
  <si>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</si>
  <si>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</si>
  <si>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</si>
  <si>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</si>
  <si>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</si>
  <si>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</si>
  <si>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</si>
  <si>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</si>
  <si>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</si>
  <si>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</si>
  <si>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</si>
  <si>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</si>
  <si>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</si>
  <si>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</si>
  <si>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</si>
  <si>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</si>
  <si>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</si>
  <si>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</si>
  <si>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</si>
  <si>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</si>
  <si>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</si>
  <si>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</si>
  <si>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</si>
  <si>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</si>
  <si>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</si>
  <si>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</si>
  <si>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</si>
  <si>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</si>
  <si>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</si>
  <si>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</si>
  <si>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</si>
  <si>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</si>
  <si>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</si>
  <si>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</si>
  <si>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</si>
  <si>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</si>
  <si>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</si>
  <si>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</si>
  <si>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</si>
  <si>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</si>
  <si>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</si>
  <si>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</si>
  <si>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</si>
  <si>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</si>
  <si>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</si>
  <si>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</si>
  <si>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</si>
  <si>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</si>
  <si>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</si>
  <si>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</si>
  <si>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</si>
  <si>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</si>
  <si>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</si>
  <si>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</si>
  <si>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</si>
  <si>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</si>
  <si>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</si>
  <si>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</si>
  <si>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</si>
  <si>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</si>
  <si>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</si>
  <si>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</si>
  <si>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</si>
  <si>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</si>
  <si>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</si>
  <si>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</si>
  <si>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</si>
  <si>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</si>
  <si>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</si>
  <si>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</si>
  <si>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</si>
  <si>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</si>
  <si>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</si>
  <si>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</si>
  <si>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</si>
  <si>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</si>
  <si>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</si>
  <si>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</si>
  <si>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</si>
  <si>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</si>
  <si>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</si>
  <si>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</si>
  <si>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</si>
  <si>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</si>
  <si>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</si>
  <si>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</si>
  <si>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</si>
  <si>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</si>
  <si>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</si>
  <si>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</si>
  <si>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</si>
  <si>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</si>
  <si>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</si>
  <si>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</si>
  <si>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</si>
  <si>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</si>
  <si>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</si>
  <si>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</si>
  <si>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</si>
  <si>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</si>
  <si>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</si>
  <si>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</si>
  <si>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</si>
  <si>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</si>
  <si>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</si>
  <si>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</si>
  <si>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</si>
  <si>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</si>
  <si>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</si>
  <si>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</si>
  <si>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</si>
  <si>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</si>
  <si>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</si>
  <si>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</si>
  <si>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</si>
  <si>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</si>
  <si>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</si>
  <si>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</si>
  <si>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</si>
  <si>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</si>
  <si>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</si>
  <si>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</si>
  <si>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</si>
  <si>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</si>
  <si>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</si>
  <si>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</si>
  <si>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</si>
  <si>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</si>
  <si>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</si>
  <si>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</si>
  <si>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</si>
  <si>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</si>
  <si>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</si>
  <si>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</si>
  <si>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</si>
  <si>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</si>
  <si>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</si>
  <si>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</si>
  <si>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</si>
  <si>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</si>
  <si>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</si>
  <si>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</si>
  <si>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</si>
  <si>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</si>
  <si>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</si>
  <si>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</si>
  <si>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</si>
  <si>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</si>
  <si>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</si>
  <si>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</si>
  <si>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</si>
  <si>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</si>
  <si>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</si>
  <si>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</si>
  <si>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</si>
  <si>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</si>
  <si>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</si>
  <si>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</si>
  <si>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</si>
  <si>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</si>
  <si>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</si>
  <si>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</si>
  <si>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</si>
  <si>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</si>
  <si>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</si>
  <si>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</si>
  <si>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</si>
  <si>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</si>
  <si>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</si>
  <si>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</si>
  <si>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</si>
  <si>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</si>
  <si>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</si>
  <si>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</si>
  <si>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</si>
  <si>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</si>
  <si>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</si>
  <si>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</si>
  <si>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</si>
  <si>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</si>
  <si>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</si>
  <si>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</si>
  <si>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</si>
  <si>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</si>
  <si>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</si>
  <si>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</si>
  <si>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</si>
  <si>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</si>
  <si>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</si>
  <si>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</si>
  <si>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</si>
  <si>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</si>
  <si>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</si>
  <si>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</si>
  <si>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</si>
  <si>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</si>
  <si>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</si>
  <si>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</si>
  <si>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</si>
  <si>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</si>
  <si>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</si>
  <si>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</si>
  <si>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</si>
  <si>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</si>
  <si>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</si>
  <si>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</si>
  <si>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</si>
  <si>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</si>
  <si>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</si>
  <si>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</si>
  <si>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</si>
  <si>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</si>
  <si>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</si>
  <si>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</si>
  <si>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</si>
  <si>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</si>
  <si>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</si>
  <si>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</si>
  <si>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</si>
  <si>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</si>
  <si>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</si>
  <si>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</si>
  <si>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</si>
  <si>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</si>
  <si>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</si>
  <si>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</si>
  <si>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</si>
  <si>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</si>
  <si>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</si>
  <si>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</si>
  <si>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</si>
  <si>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</si>
  <si>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</si>
  <si>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</si>
  <si>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</si>
  <si>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</si>
  <si>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</si>
  <si>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</si>
  <si>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</si>
  <si>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</si>
  <si>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</si>
  <si>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</si>
  <si>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</si>
  <si>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</si>
  <si>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</si>
  <si>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</si>
  <si>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</si>
  <si>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</si>
  <si>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</si>
  <si>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</si>
  <si>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</si>
  <si>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</si>
  <si>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</si>
  <si>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</si>
  <si>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</si>
  <si>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</si>
  <si>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</si>
  <si>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</si>
  <si>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</si>
  <si>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</si>
  <si>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</si>
  <si>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</si>
  <si>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</si>
  <si>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</si>
  <si>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</si>
  <si>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</si>
  <si>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</si>
  <si>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</si>
  <si>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</si>
  <si>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</si>
  <si>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</si>
  <si>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</si>
  <si>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</si>
  <si>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</si>
  <si>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</si>
  <si>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</si>
  <si>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</si>
  <si>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</si>
  <si>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</si>
  <si>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</si>
  <si>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</si>
  <si>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</si>
  <si>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</si>
  <si>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</si>
  <si>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</si>
  <si>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</si>
  <si>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</si>
  <si>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</si>
  <si>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</si>
  <si>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</si>
  <si>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</si>
  <si>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</si>
  <si>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</si>
  <si>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</si>
  <si>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</si>
  <si>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</si>
  <si>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</si>
  <si>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</si>
  <si>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</si>
  <si>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</si>
  <si>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</si>
  <si>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</si>
  <si>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</si>
  <si>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</si>
  <si>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</si>
  <si>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</si>
  <si>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</si>
  <si>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</si>
  <si>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</si>
  <si>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</si>
  <si>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</si>
  <si>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</si>
  <si>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</si>
  <si>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</si>
  <si>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</si>
  <si>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</si>
  <si>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</si>
  <si>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</si>
  <si>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</si>
  <si>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</si>
  <si>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</si>
  <si>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</si>
  <si>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</si>
  <si>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</si>
  <si>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</si>
  <si>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</si>
  <si>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</si>
  <si>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</si>
  <si>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</si>
  <si>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</si>
  <si>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</si>
  <si>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</si>
  <si>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</si>
  <si>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</si>
  <si>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</si>
  <si>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</si>
  <si>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</si>
  <si>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</si>
  <si>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</si>
  <si>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</si>
  <si>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</si>
  <si>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</si>
  <si>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</si>
  <si>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</si>
  <si>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</si>
  <si>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</si>
  <si>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</si>
  <si>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</si>
  <si>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</si>
  <si>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</si>
  <si>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</si>
  <si>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</si>
  <si>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</si>
  <si>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</si>
  <si>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</si>
  <si>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</si>
  <si>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</si>
  <si>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</si>
  <si>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</si>
  <si>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</si>
  <si>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</si>
  <si>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</si>
  <si>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</si>
  <si>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</si>
  <si>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</si>
  <si>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</si>
  <si>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</si>
  <si>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</si>
  <si>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</si>
  <si>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</si>
  <si>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</si>
  <si>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</si>
  <si>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</si>
  <si>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</si>
  <si>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</si>
  <si>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</si>
  <si>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</si>
  <si>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</si>
  <si>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</si>
  <si>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</si>
  <si>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</si>
  <si>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</si>
  <si>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</si>
  <si>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</si>
  <si>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</si>
  <si>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</si>
  <si>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</si>
  <si>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</si>
  <si>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</si>
  <si>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</si>
  <si>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</si>
  <si>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</si>
  <si>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</si>
  <si>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</si>
  <si>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</si>
  <si>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</si>
  <si>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</si>
  <si>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</si>
  <si>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</si>
  <si>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</si>
  <si>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</si>
  <si>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</si>
  <si>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</si>
  <si>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</si>
  <si>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</si>
  <si>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</si>
  <si>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</si>
  <si>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</si>
  <si>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</si>
  <si>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</si>
  <si>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</si>
  <si>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</si>
  <si>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</si>
  <si>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</si>
  <si>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</si>
  <si>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</si>
  <si>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</si>
  <si>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</si>
  <si>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</si>
  <si>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</si>
  <si>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</si>
  <si>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</si>
  <si>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</si>
  <si>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</si>
  <si>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</si>
  <si>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</si>
  <si>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</si>
  <si>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</si>
  <si>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</si>
  <si>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</si>
  <si>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</si>
  <si>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</si>
  <si>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</si>
  <si>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</si>
  <si>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</si>
  <si>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</si>
  <si>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</si>
  <si>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</si>
  <si>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</si>
  <si>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</si>
  <si>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</si>
  <si>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</si>
  <si>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</si>
  <si>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</si>
  <si>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</si>
  <si>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</si>
  <si>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</si>
  <si>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</si>
  <si>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</si>
  <si>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</si>
  <si>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</si>
  <si>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</si>
  <si>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</si>
  <si>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</si>
  <si>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</si>
  <si>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</si>
  <si>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</si>
  <si>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</si>
  <si>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</si>
  <si>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</si>
  <si>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</si>
  <si>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</si>
  <si>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</si>
  <si>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</si>
  <si>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</si>
  <si>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</si>
  <si>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</si>
  <si>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</si>
  <si>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</si>
  <si>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</si>
  <si>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</si>
  <si>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</si>
  <si>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</si>
  <si>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</si>
  <si>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</si>
  <si>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</si>
  <si>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</si>
  <si>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</si>
  <si>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</si>
  <si>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</si>
  <si>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</si>
  <si>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</si>
  <si>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</si>
  <si>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</si>
  <si>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</si>
  <si>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</si>
  <si>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</si>
  <si>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</si>
  <si>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</si>
  <si>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</si>
  <si>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</si>
  <si>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</si>
  <si>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</si>
  <si>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</si>
  <si>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</si>
  <si>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</si>
  <si>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</si>
  <si>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</si>
  <si>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</si>
  <si>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</si>
  <si>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</si>
  <si>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</si>
  <si>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</si>
  <si>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</si>
  <si>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</si>
  <si>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</si>
  <si>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</si>
  <si>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</si>
  <si>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</si>
  <si>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</si>
  <si>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</si>
  <si>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</si>
  <si>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</si>
  <si>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</si>
  <si>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</si>
  <si>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</si>
  <si>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</si>
  <si>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</si>
  <si>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</si>
  <si>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</si>
  <si>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</si>
  <si>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</si>
  <si>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</si>
  <si>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</si>
  <si>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</si>
  <si>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</si>
  <si>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</si>
  <si>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</si>
  <si>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</si>
  <si>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</si>
  <si>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</si>
  <si>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</si>
  <si>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</si>
  <si>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</si>
  <si>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</si>
  <si>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</si>
  <si>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</si>
  <si>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</si>
  <si>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</si>
  <si>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</si>
  <si>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</si>
  <si>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</si>
  <si>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</si>
  <si>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</si>
  <si>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</si>
  <si>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</si>
  <si>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</si>
  <si>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</si>
  <si>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</si>
  <si>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</si>
  <si>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</si>
  <si>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</si>
  <si>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</si>
  <si>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</si>
  <si>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</si>
  <si>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</si>
  <si>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</si>
  <si>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</si>
  <si>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</si>
  <si>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</si>
  <si>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</si>
  <si>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</si>
  <si>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</si>
  <si>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</si>
  <si>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</si>
  <si>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</si>
  <si>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</si>
  <si>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</si>
  <si>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</si>
  <si>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</si>
  <si>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</si>
  <si>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</si>
  <si>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</si>
  <si>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</si>
  <si>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</si>
  <si>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</si>
  <si>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</si>
  <si>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</si>
  <si>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</si>
  <si>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</si>
  <si>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</si>
  <si>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</si>
  <si>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</si>
  <si>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</si>
  <si>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</si>
  <si>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</si>
  <si>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</si>
  <si>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</si>
  <si>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</si>
  <si>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</si>
  <si>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</si>
  <si>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</si>
  <si>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</si>
  <si>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</si>
  <si>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</si>
  <si>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</si>
  <si>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</si>
  <si>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</si>
  <si>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</si>
  <si>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</si>
  <si>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</si>
  <si>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</si>
  <si>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</si>
  <si>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</si>
  <si>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</si>
  <si>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</si>
  <si>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</si>
  <si>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</si>
  <si>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</si>
  <si>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</si>
  <si>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</si>
  <si>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</si>
  <si>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</si>
  <si>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</si>
  <si>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</si>
  <si>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</si>
  <si>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</si>
  <si>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</si>
  <si>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</si>
  <si>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</si>
  <si>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</si>
  <si>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</si>
  <si>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</si>
  <si>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</si>
  <si>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</si>
  <si>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</si>
  <si>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</si>
  <si>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</si>
  <si>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</si>
  <si>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</si>
  <si>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</si>
  <si>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</si>
  <si>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</si>
  <si>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</si>
  <si>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</si>
  <si>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</si>
  <si>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</si>
  <si>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</si>
  <si>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</si>
  <si>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</si>
  <si>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</si>
  <si>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</si>
  <si>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</si>
  <si>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</si>
  <si>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</si>
  <si>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</si>
  <si>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</si>
  <si>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</si>
  <si>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</si>
  <si>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</si>
  <si>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</si>
  <si>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</si>
  <si>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</si>
  <si>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</si>
  <si>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</si>
  <si>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</si>
  <si>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</si>
  <si>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</si>
  <si>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</si>
  <si>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</si>
  <si>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</si>
  <si>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</si>
  <si>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</si>
  <si>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</si>
  <si>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</si>
  <si>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</si>
  <si>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</si>
  <si>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</si>
  <si>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</si>
  <si>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</si>
  <si>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</si>
  <si>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</si>
  <si>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</si>
  <si>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</si>
  <si>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</si>
  <si>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</si>
  <si>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</si>
  <si>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</si>
  <si>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</si>
  <si>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</si>
  <si>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</si>
  <si>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</si>
  <si>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</si>
  <si>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</si>
  <si>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</si>
  <si>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</si>
  <si>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</si>
  <si>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</si>
  <si>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</si>
  <si>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</si>
  <si>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</si>
  <si>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</si>
  <si>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</si>
  <si>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</si>
  <si>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</si>
  <si>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</si>
  <si>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</si>
  <si>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</si>
  <si>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</si>
  <si>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</si>
  <si>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</si>
  <si>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</si>
  <si>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</si>
  <si>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</si>
  <si>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</si>
  <si>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</si>
  <si>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</si>
  <si>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</si>
  <si>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</si>
  <si>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</si>
  <si>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</si>
  <si>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</si>
  <si>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</si>
  <si>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</si>
  <si>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</si>
  <si>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</si>
  <si>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</si>
  <si>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</si>
  <si>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</si>
  <si>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</si>
  <si>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</si>
  <si>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</si>
  <si>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</si>
  <si>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</si>
  <si>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</si>
  <si>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</si>
  <si>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</si>
  <si>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</si>
  <si>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</si>
  <si>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</si>
  <si>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</si>
  <si>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</si>
  <si>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</si>
  <si>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</si>
  <si>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</si>
  <si>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</si>
  <si>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</si>
  <si>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</si>
  <si>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</si>
  <si>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</si>
  <si>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</si>
  <si>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</si>
  <si>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</si>
  <si>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</si>
  <si>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</si>
  <si>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</si>
  <si>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</si>
  <si>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</si>
  <si>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</si>
  <si>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</si>
  <si>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</si>
  <si>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</si>
  <si>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</si>
  <si>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</si>
  <si>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</si>
  <si>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</si>
  <si>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</si>
  <si>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</si>
  <si>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</si>
  <si>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</si>
  <si>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</si>
  <si>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</si>
  <si>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</si>
  <si>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</si>
  <si>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</si>
  <si>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</si>
  <si>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</si>
  <si>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</si>
  <si>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</si>
  <si>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</si>
  <si>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</si>
  <si>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</si>
  <si>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</si>
  <si>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</si>
  <si>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</si>
  <si>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</si>
  <si>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</si>
  <si>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</si>
  <si>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</si>
  <si>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</si>
  <si>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</si>
  <si>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</si>
  <si>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</si>
  <si>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</si>
  <si>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</si>
  <si>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</si>
  <si>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</si>
  <si>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</si>
  <si>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0 - 0,100000</t>
  </si>
  <si>
    <t>0,100001 - 0,200000</t>
  </si>
  <si>
    <t>0,200001 - 0,300000</t>
  </si>
  <si>
    <t>0,300001 -0,400000</t>
  </si>
  <si>
    <t>0,400001 - 0,500000</t>
  </si>
  <si>
    <t>0,500001- 0,600000</t>
  </si>
  <si>
    <t>0,600001 - 0,700000</t>
  </si>
  <si>
    <t>0,700001 - 0,800000</t>
  </si>
  <si>
    <t>0,800001  - 0,900000</t>
  </si>
  <si>
    <t>0,900001- 1000000</t>
  </si>
  <si>
    <t xml:space="preserve">1000001 - </t>
  </si>
  <si>
    <t>(Cover Pool Assets - Outstanding Covered Bonds) / Outstanding Covered Bonds</t>
  </si>
  <si>
    <t>According to the Mortgage Credit Bank Act Section 16 the legal minimum OC is 2 %. Non-performing loans are not eligible.</t>
  </si>
  <si>
    <t>Fixed or Floating</t>
  </si>
  <si>
    <t>Hard bullet is reported on initial maturity. Soft bullet is reported on extended maturity.</t>
  </si>
  <si>
    <t>The indexed property value is used to calculate an estimate for the current value of the property. Indexing is performed at least quarterly.</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</si>
  <si>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</si>
  <si>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</si>
  <si>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OP Mortgage Bank</t>
  </si>
  <si>
    <t>https://www.pohjola.fi/pohjola/investor-relations/debt-investors/op-mortgage-bank?id=334200&amp;srcpl=8&amp;kielikoodi=en</t>
  </si>
  <si>
    <t>Y</t>
  </si>
  <si>
    <t>https://www.coveredbondlabel.com/issuer/6/</t>
  </si>
  <si>
    <t>Committed OC is the minimum level of OC the issuer has formally agreed to maintain (for example by contractual obligation or public statement) irrespective of changing environment or rating agency opinions.</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</si>
  <si>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</si>
  <si>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</si>
  <si>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</si>
  <si>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</si>
  <si>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</si>
  <si>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Cut-off Date: 30/06/2016</t>
  </si>
  <si>
    <t>30/06/2016</t>
  </si>
  <si>
    <t>intra-group</t>
  </si>
  <si>
    <t xml:space="preserve"> </t>
  </si>
  <si>
    <t>Reporting date: 30/06/2016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</si>
</sst>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_ * #,##0.00_ ;_ * \-#,##0.00_ ;_ * &quot;-&quot;??_ ;_ @_ "/>
  </numFmts>
  <fonts count="33" x14ac:knownFonts="1">
    <font>
      <sz val="11"/>
      <color theme="1"/>
      <name val="Calibri"/>
      <family val="2"/>
      <scheme val="minor"/>
    </font>
    <font>
      <sz val="10"/>
      <name val="Arial"/>
      <family val="2"/>
    </font>
    <font>
      <sz val="8"/>
      <name val="Arial"/>
      <family val="2"/>
    </font>
    <font>
      <u/>
      <sz val="11"/>
      <name val="Calibri"/>
      <family val="2"/>
    </font>
    <font>
      <sz val="11"/>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sz val="10"/>
      <color theme="1"/>
      <name val="Arial"/>
      <family val="2"/>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b/>
      <sz val="24"/>
      <color theme="1"/>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sz val="11"/>
      <color theme="6" tint="-0.249977111117893"/>
      <name val="Calibri"/>
      <family val="2"/>
      <scheme val="minor"/>
    </font>
    <font>
      <b/>
      <i/>
      <sz val="14"/>
      <color theme="0"/>
      <name val="Calibri"/>
      <family val="2"/>
      <scheme val="minor"/>
    </font>
    <font>
      <b/>
      <i/>
      <sz val="11"/>
      <name val="Calibri"/>
      <family val="2"/>
      <scheme val="minor"/>
    </font>
    <font>
      <i/>
      <sz val="11"/>
      <name val="Calibri"/>
      <family val="2"/>
      <scheme val="minor"/>
    </font>
    <font>
      <b/>
      <u/>
      <sz val="11"/>
      <color theme="10"/>
      <name val="Calibri"/>
      <family val="2"/>
      <scheme val="minor"/>
    </font>
    <font>
      <i/>
      <sz val="11"/>
      <color theme="1"/>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sz val="11"/>
      <color rgb="FF005284"/>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9">
    <xf numFmtId="0" fontId="0" fillId="0" borderId="0"/>
    <xf numFmtId="172" fontId="5" fillId="0" borderId="0" applyFon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2" fillId="0" borderId="0"/>
    <xf numFmtId="9" fontId="5" fillId="0" borderId="0" applyFont="0" applyFill="0" applyBorder="0" applyAlignment="0" applyProtection="0"/>
    <xf numFmtId="0" fontId="1" fillId="0" borderId="0">
      <alignment horizontal="left" wrapText="1"/>
    </xf>
  </cellStyleXfs>
  <cellXfs count="140">
    <xf numFmtId="0" fontId="0" fillId="0" borderId="0" xfId="0"/>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5" fillId="0" borderId="0" xfId="7"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9" fontId="12" fillId="0" borderId="0" xfId="7"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0" fillId="0" borderId="0" xfId="0" applyFont="1"/>
    <xf numFmtId="0" fontId="12" fillId="2" borderId="0" xfId="0" quotePrefix="1"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5" fillId="0" borderId="0" xfId="0" applyFont="1" applyBorder="1" applyAlignment="1">
      <alignment horizontal="left" vertical="center"/>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applyBorder="1"/>
    <xf numFmtId="0" fontId="16" fillId="0" borderId="5" xfId="0" applyFont="1" applyBorder="1"/>
    <xf numFmtId="0" fontId="17" fillId="0" borderId="0" xfId="0" applyFont="1" applyBorder="1" applyAlignment="1">
      <alignment horizontal="center"/>
    </xf>
    <xf numFmtId="0" fontId="15" fillId="0" borderId="0" xfId="0" applyFont="1" applyBorder="1" applyAlignment="1">
      <alignment horizontal="center" vertical="center"/>
    </xf>
    <xf numFmtId="17" fontId="18" fillId="0" borderId="0" xfId="0" applyNumberFormat="1" applyFont="1" applyBorder="1" applyAlignment="1">
      <alignment horizontal="center"/>
    </xf>
    <xf numFmtId="0" fontId="19" fillId="0" borderId="0" xfId="0" applyFont="1" applyBorder="1" applyAlignment="1">
      <alignment horizontal="center" vertical="center"/>
    </xf>
    <xf numFmtId="0" fontId="18" fillId="0" borderId="0" xfId="0" applyFont="1" applyBorder="1" applyAlignment="1">
      <alignment horizontal="center"/>
    </xf>
    <xf numFmtId="0" fontId="20" fillId="0" borderId="0" xfId="0" applyFont="1" applyBorder="1"/>
    <xf numFmtId="0" fontId="0" fillId="0" borderId="0" xfId="0" applyFont="1" applyAlignment="1"/>
    <xf numFmtId="0" fontId="16" fillId="0" borderId="6" xfId="0" applyFont="1" applyBorder="1"/>
    <xf numFmtId="0" fontId="16" fillId="0" borderId="7" xfId="0" applyFont="1" applyBorder="1"/>
    <xf numFmtId="0" fontId="16" fillId="0" borderId="8" xfId="0" applyFont="1" applyBorder="1"/>
    <xf numFmtId="0" fontId="11"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10" fontId="12" fillId="0" borderId="0" xfId="0" quotePrefix="1"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5"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0" fontId="13" fillId="0" borderId="0" xfId="0" applyFont="1" applyFill="1" applyBorder="1" applyAlignment="1">
      <alignment horizontal="center" vertical="center" wrapText="1"/>
    </xf>
    <xf numFmtId="9" fontId="12" fillId="0" borderId="0" xfId="7" applyFont="1" applyFill="1" applyBorder="1" applyAlignment="1">
      <alignment horizontal="center" vertical="center" wrapText="1"/>
    </xf>
    <xf numFmtId="0" fontId="11"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10" fontId="12" fillId="0" borderId="0" xfId="0" quotePrefix="1"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9" fontId="12" fillId="0" borderId="0" xfId="7" quotePrefix="1"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xf numFmtId="0" fontId="1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3" fontId="12" fillId="0" borderId="0" xfId="0" quotePrefix="1" applyNumberFormat="1" applyFont="1" applyFill="1" applyBorder="1" applyAlignment="1">
      <alignment horizontal="center" vertical="center" wrapText="1"/>
    </xf>
    <xf numFmtId="0" fontId="12" fillId="0" borderId="0" xfId="0" quotePrefix="1" applyFont="1" applyFill="1" applyBorder="1" applyAlignment="1">
      <alignment horizontal="right" vertical="center" wrapText="1"/>
    </xf>
    <xf numFmtId="9" fontId="12" fillId="0" borderId="0" xfId="7" applyFont="1" applyFill="1" applyBorder="1" applyAlignment="1">
      <alignment horizontal="center" vertical="center" wrapText="1"/>
    </xf>
    <xf numFmtId="0" fontId="13"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0" fontId="12" fillId="7"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0" xfId="2" applyFill="1" applyBorder="1" applyAlignment="1">
      <alignment horizontal="center" vertical="center" wrapText="1"/>
    </xf>
    <xf numFmtId="0" fontId="16" fillId="0" borderId="0" xfId="0" applyFont="1" applyFill="1" applyBorder="1"/>
    <xf numFmtId="0" fontId="0" fillId="0" borderId="0" xfId="0" applyFill="1"/>
    <xf numFmtId="0" fontId="25" fillId="0" borderId="0" xfId="2" quotePrefix="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0" fontId="7" fillId="0" borderId="0" xfId="2" quotePrefix="1" applyFill="1" applyBorder="1" applyAlignment="1">
      <alignment horizontal="center" vertical="center" wrapText="1"/>
    </xf>
    <xf numFmtId="0" fontId="24"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6" fillId="0" borderId="0" xfId="2" applyFont="1" applyAlignment="1"/>
    <xf numFmtId="0" fontId="27" fillId="0"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7" fillId="0" borderId="9" xfId="2" applyFill="1" applyBorder="1" applyAlignment="1">
      <alignment horizontal="center" vertical="center" wrapText="1"/>
    </xf>
    <xf numFmtId="0" fontId="7" fillId="0" borderId="10" xfId="2" applyFill="1" applyBorder="1" applyAlignment="1">
      <alignment horizontal="center" vertical="center" wrapText="1"/>
    </xf>
    <xf numFmtId="0" fontId="7" fillId="0" borderId="10" xfId="2" quotePrefix="1" applyFill="1" applyBorder="1" applyAlignment="1">
      <alignment horizontal="right" vertical="center" wrapText="1"/>
    </xf>
    <xf numFmtId="0" fontId="7" fillId="0" borderId="10" xfId="2" quotePrefix="1" applyFill="1" applyBorder="1" applyAlignment="1">
      <alignment horizontal="center" vertical="center" wrapText="1"/>
    </xf>
    <xf numFmtId="0" fontId="7" fillId="0" borderId="11" xfId="2" quotePrefix="1" applyFill="1" applyBorder="1" applyAlignment="1">
      <alignment horizontal="center" vertical="center" wrapText="1"/>
    </xf>
    <xf numFmtId="0" fontId="14" fillId="3" borderId="9" xfId="0" applyFont="1" applyFill="1" applyBorder="1" applyAlignment="1">
      <alignment horizontal="center" vertical="center" wrapText="1"/>
    </xf>
    <xf numFmtId="0" fontId="7" fillId="0" borderId="11" xfId="2" quotePrefix="1" applyFill="1" applyBorder="1" applyAlignment="1">
      <alignment horizontal="right" vertical="center" wrapText="1"/>
    </xf>
    <xf numFmtId="0" fontId="28" fillId="0" borderId="0" xfId="0" applyFont="1" applyBorder="1" applyAlignment="1">
      <alignment horizontal="center" vertical="center"/>
    </xf>
    <xf numFmtId="0" fontId="7" fillId="0" borderId="0" xfId="2" applyAlignment="1">
      <alignment horizontal="center"/>
    </xf>
    <xf numFmtId="0" fontId="0" fillId="0" borderId="0" xfId="0"/>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0" fillId="0" borderId="0" xfId="0" applyFont="1"/>
    <xf numFmtId="0" fontId="0" fillId="0" borderId="0" xfId="0" applyAlignment="1">
      <alignment horizontal="center"/>
    </xf>
    <xf numFmtId="0" fontId="1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0" fontId="12" fillId="0" borderId="0" xfId="0" applyNumberFormat="1"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6" fillId="0" borderId="0" xfId="2" applyFont="1" applyAlignment="1"/>
    <xf numFmtId="0" fontId="12" fillId="7" borderId="0" xfId="0" quotePrefix="1" applyFont="1" applyFill="1" applyBorder="1" applyAlignment="1">
      <alignment horizontal="center" vertical="center" wrapText="1"/>
    </xf>
    <xf numFmtId="0" fontId="31" fillId="4" borderId="0" xfId="0" applyFont="1" applyFill="1" applyBorder="1" applyAlignment="1">
      <alignment horizontal="center" vertical="center" wrapText="1"/>
    </xf>
    <xf numFmtId="0" fontId="32" fillId="0" borderId="0" xfId="0" applyFont="1"/>
    <xf numFmtId="0" fontId="12" fillId="0" borderId="0" xfId="0" applyFont="1"/>
    <xf numFmtId="0" fontId="6" fillId="0" borderId="0" xfId="2" applyFont="1" applyFill="1" applyAlignment="1"/>
    <xf numFmtId="0" fontId="0" fillId="0" borderId="0" xfId="0" applyFont="1" applyFill="1" applyAlignment="1"/>
    <xf numFmtId="9"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quotePrefix="1" applyFont="1" applyFill="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5" fillId="0" borderId="0" xfId="0" applyFont="1" applyBorder="1" applyAlignment="1">
      <alignment horizontal="left" vertical="center"/>
    </xf>
    <xf numFmtId="0" fontId="0" fillId="0" borderId="0" xfId="0" applyFont="1" applyFill="1" applyBorder="1" applyAlignment="1">
      <alignment horizontal="left" vertical="center" wrapText="1"/>
    </xf>
    <xf numFmtId="0" fontId="0" fillId="0" borderId="0" xfId="0" applyAlignment="1">
      <alignment horizontal="center"/>
    </xf>
    <xf numFmtId="0" fontId="0" fillId="0" borderId="0" xfId="0" applyFont="1" applyFill="1" applyBorder="1" applyAlignment="1">
      <alignment horizontal="left" vertical="center"/>
    </xf>
    <xf numFmtId="0" fontId="23" fillId="0" borderId="0" xfId="0" quotePrefix="1" applyFont="1" applyFill="1" applyBorder="1" applyAlignment="1">
      <alignment horizontal="center" vertical="center" wrapText="1"/>
    </xf>
    <xf numFmtId="0" fontId="0" fillId="0" borderId="0" xfId="0" applyAlignment="1">
      <alignment horizontal="left" wrapText="1"/>
    </xf>
    <xf numFmtId="0" fontId="12" fillId="0" borderId="0" xfId="0" applyFont="1" applyFill="1" applyBorder="1" applyAlignment="1">
      <alignment horizontal="left" vertical="center" wrapText="1"/>
    </xf>
    <xf numFmtId="0" fontId="6" fillId="0" borderId="0" xfId="2" applyFont="1" applyFill="1" applyBorder="1" applyAlignment="1">
      <alignment horizontal="center"/>
    </xf>
    <xf numFmtId="0" fontId="6" fillId="0" borderId="0" xfId="2" applyFont="1" applyFill="1" applyAlignment="1"/>
    <xf numFmtId="0" fontId="6" fillId="3" borderId="0" xfId="2" applyFont="1" applyFill="1" applyBorder="1" applyAlignment="1">
      <alignment horizontal="center"/>
    </xf>
    <xf numFmtId="0" fontId="6" fillId="0" borderId="0" xfId="2" applyFont="1" applyAlignment="1"/>
    <xf numFmtId="0" fontId="6" fillId="0" borderId="0" xfId="0" applyFont="1" applyFill="1" applyBorder="1" applyAlignment="1">
      <alignment horizontal="center"/>
    </xf>
    <xf numFmtId="0" fontId="0" fillId="0" borderId="0" xfId="0" applyFont="1" applyFill="1" applyAlignment="1"/>
  </cellXfs>
  <cellStyles count="9">
    <cellStyle name="Comma 2" xfId="1"/>
    <cellStyle name="Hyperlinkki" xfId="2" builtinId="8"/>
    <cellStyle name="Normaali" xfId="0" builtinId="0"/>
    <cellStyle name="Normal 2" xfId="3"/>
    <cellStyle name="Normal 3" xfId="4"/>
    <cellStyle name="Normal 4" xfId="5"/>
    <cellStyle name="Normal 7" xfId="6"/>
    <cellStyle name="Prosenttia" xfId="7"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4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038475"/>
          <a:ext cx="45339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6/" TargetMode="External"/><Relationship Id="rId5" Type="http://schemas.openxmlformats.org/officeDocument/2006/relationships/hyperlink" Target="https://www.pohjola.fi/pohjola/investor-relations/debt-investors/op-mortgage-bank?id=334200&amp;srcpl=8&amp;kielikoodi=en" TargetMode="External"/><Relationship Id="rId4" Type="http://schemas.openxmlformats.org/officeDocument/2006/relationships/hyperlink" Target="https://www.coveredbondlabel.com/issuer/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O13" sqref="O13"/>
    </sheetView>
  </sheetViews>
  <sheetFormatPr defaultRowHeight="15" x14ac:dyDescent="0.25"/>
  <cols>
    <col min="1" max="1" width="8.85546875" style="14" customWidth="1"/>
    <col min="2" max="10" width="12.42578125" style="14" customWidth="1"/>
    <col min="11" max="18" width="8.85546875" style="14" customWidth="1"/>
  </cols>
  <sheetData>
    <row r="1" spans="1:18" ht="15.75" thickBot="1" x14ac:dyDescent="0.3"/>
    <row r="2" spans="1:18" x14ac:dyDescent="0.25">
      <c r="B2" s="20"/>
      <c r="C2" s="21"/>
      <c r="D2" s="21"/>
      <c r="E2" s="21"/>
      <c r="F2" s="21"/>
      <c r="G2" s="21"/>
      <c r="H2" s="21"/>
      <c r="I2" s="21"/>
      <c r="J2" s="22"/>
    </row>
    <row r="3" spans="1:18" x14ac:dyDescent="0.25">
      <c r="B3" s="23"/>
      <c r="C3" s="24"/>
      <c r="D3" s="24"/>
      <c r="E3" s="24"/>
      <c r="F3" s="24"/>
      <c r="G3" s="24"/>
      <c r="H3" s="24"/>
      <c r="I3" s="24"/>
      <c r="J3" s="25"/>
    </row>
    <row r="4" spans="1:18" x14ac:dyDescent="0.25">
      <c r="B4" s="23"/>
      <c r="C4" s="24"/>
      <c r="D4" s="24"/>
      <c r="E4" s="24"/>
      <c r="F4" s="24"/>
      <c r="G4" s="24"/>
      <c r="H4" s="24"/>
      <c r="I4" s="24"/>
      <c r="J4" s="25"/>
    </row>
    <row r="5" spans="1:18" ht="31.5" x14ac:dyDescent="0.3">
      <c r="B5" s="23"/>
      <c r="C5" s="24"/>
      <c r="D5" s="24"/>
      <c r="E5" s="26"/>
      <c r="F5" s="27" t="s">
        <v>49</v>
      </c>
      <c r="G5" s="24"/>
      <c r="H5" s="24"/>
      <c r="I5" s="24"/>
      <c r="J5" s="25"/>
    </row>
    <row r="6" spans="1:18" x14ac:dyDescent="0.25">
      <c r="B6" s="23"/>
      <c r="C6" s="24"/>
      <c r="D6" s="24"/>
      <c r="E6" s="24"/>
      <c r="F6" s="28"/>
      <c r="G6" s="24"/>
      <c r="H6" s="24"/>
      <c r="I6" s="24"/>
      <c r="J6" s="25"/>
    </row>
    <row r="7" spans="1:18" ht="26.25" x14ac:dyDescent="0.25">
      <c r="B7" s="23"/>
      <c r="C7" s="24"/>
      <c r="D7" s="24"/>
      <c r="E7" s="24"/>
      <c r="F7" s="29" t="s">
        <v>96</v>
      </c>
      <c r="G7" s="24"/>
      <c r="H7" s="24"/>
      <c r="I7" s="24"/>
      <c r="J7" s="25"/>
    </row>
    <row r="8" spans="1:18" ht="26.25" x14ac:dyDescent="0.25">
      <c r="B8" s="23"/>
      <c r="C8" s="24"/>
      <c r="D8" s="24"/>
      <c r="E8" s="24"/>
      <c r="F8" s="29" t="s">
        <v>999</v>
      </c>
      <c r="G8" s="24"/>
      <c r="H8" s="24"/>
      <c r="I8" s="24"/>
      <c r="J8" s="25"/>
    </row>
    <row r="9" spans="1:18" s="62" customFormat="1" ht="21" x14ac:dyDescent="0.25">
      <c r="A9" s="14"/>
      <c r="B9" s="23"/>
      <c r="C9" s="24"/>
      <c r="D9" s="24"/>
      <c r="E9" s="24"/>
      <c r="F9" s="93" t="s">
        <v>1013</v>
      </c>
      <c r="G9" s="24"/>
      <c r="H9" s="24"/>
      <c r="I9" s="24"/>
      <c r="J9" s="25"/>
      <c r="K9" s="14"/>
      <c r="L9" s="14"/>
      <c r="M9" s="14"/>
      <c r="N9" s="14"/>
      <c r="O9" s="14"/>
      <c r="P9" s="14"/>
      <c r="Q9" s="14"/>
      <c r="R9" s="14"/>
    </row>
    <row r="10" spans="1:18" ht="21" x14ac:dyDescent="0.25">
      <c r="B10" s="23"/>
      <c r="C10" s="24"/>
      <c r="D10" s="24"/>
      <c r="E10" s="24"/>
      <c r="F10" s="93" t="s">
        <v>1009</v>
      </c>
      <c r="G10" s="24"/>
      <c r="H10" s="24"/>
      <c r="I10" s="24"/>
      <c r="J10" s="25"/>
    </row>
    <row r="11" spans="1:18" s="62" customFormat="1" ht="21" x14ac:dyDescent="0.25">
      <c r="A11" s="14"/>
      <c r="B11" s="23"/>
      <c r="C11" s="24"/>
      <c r="D11" s="24"/>
      <c r="E11" s="24"/>
      <c r="F11" s="93"/>
      <c r="G11" s="24"/>
      <c r="H11" s="24"/>
      <c r="I11" s="24"/>
      <c r="J11" s="25"/>
      <c r="K11" s="14"/>
      <c r="L11" s="14"/>
      <c r="M11" s="14"/>
      <c r="N11" s="14"/>
      <c r="O11" s="14"/>
      <c r="P11" s="14"/>
      <c r="Q11" s="14"/>
      <c r="R11" s="14"/>
    </row>
    <row r="12" spans="1:18" x14ac:dyDescent="0.25">
      <c r="B12" s="23"/>
      <c r="C12" s="24"/>
      <c r="D12" s="24"/>
      <c r="E12" s="24"/>
      <c r="F12" s="24"/>
      <c r="G12" s="24"/>
      <c r="H12" s="24"/>
      <c r="I12" s="24"/>
      <c r="J12" s="25"/>
    </row>
    <row r="13" spans="1:18" x14ac:dyDescent="0.25">
      <c r="B13" s="23"/>
      <c r="C13" s="24"/>
      <c r="D13" s="24"/>
      <c r="E13" s="24"/>
      <c r="F13" s="24"/>
      <c r="G13" s="24"/>
      <c r="H13" s="24"/>
      <c r="I13" s="24"/>
      <c r="J13" s="25"/>
    </row>
    <row r="14" spans="1:18" x14ac:dyDescent="0.25">
      <c r="B14" s="23"/>
      <c r="C14" s="24"/>
      <c r="D14" s="24"/>
      <c r="E14" s="24"/>
      <c r="F14" s="24"/>
      <c r="G14" s="24"/>
      <c r="H14" s="24"/>
      <c r="I14" s="24"/>
      <c r="J14" s="25"/>
    </row>
    <row r="15" spans="1:18" x14ac:dyDescent="0.25">
      <c r="B15" s="23"/>
      <c r="C15" s="24"/>
      <c r="D15" s="24"/>
      <c r="E15" s="24"/>
      <c r="F15" s="24"/>
      <c r="G15" s="24"/>
      <c r="H15" s="24"/>
      <c r="I15" s="24"/>
      <c r="J15" s="25"/>
    </row>
    <row r="16" spans="1:18" x14ac:dyDescent="0.25">
      <c r="B16" s="23"/>
      <c r="C16" s="24"/>
      <c r="D16" s="24"/>
      <c r="E16" s="24"/>
      <c r="F16" s="24"/>
      <c r="G16" s="24"/>
      <c r="H16" s="24"/>
      <c r="I16" s="24"/>
      <c r="J16" s="25"/>
    </row>
    <row r="17" spans="1:18" x14ac:dyDescent="0.25">
      <c r="B17" s="23"/>
      <c r="C17" s="24"/>
      <c r="D17" s="24"/>
      <c r="E17" s="24"/>
      <c r="F17" s="24"/>
      <c r="G17" s="24"/>
      <c r="H17" s="24"/>
      <c r="I17" s="24"/>
      <c r="J17" s="25"/>
    </row>
    <row r="18" spans="1:18" x14ac:dyDescent="0.25">
      <c r="B18" s="23"/>
      <c r="C18" s="24"/>
      <c r="D18" s="24"/>
      <c r="E18" s="24"/>
      <c r="F18" s="24"/>
      <c r="G18" s="24"/>
      <c r="H18" s="24"/>
      <c r="I18" s="24"/>
      <c r="J18" s="25"/>
    </row>
    <row r="19" spans="1:18" x14ac:dyDescent="0.25">
      <c r="B19" s="23"/>
      <c r="C19" s="24"/>
      <c r="D19" s="24"/>
      <c r="E19" s="24"/>
      <c r="F19" s="24"/>
      <c r="G19" s="24"/>
      <c r="H19" s="24"/>
      <c r="I19" s="24"/>
      <c r="J19" s="25"/>
    </row>
    <row r="20" spans="1:18" x14ac:dyDescent="0.25">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50</v>
      </c>
      <c r="G22" s="24"/>
      <c r="H22" s="24"/>
      <c r="I22" s="24"/>
      <c r="J22" s="25"/>
    </row>
    <row r="23" spans="1:18" x14ac:dyDescent="0.25">
      <c r="B23" s="23"/>
      <c r="C23" s="24"/>
      <c r="D23" s="24"/>
      <c r="E23" s="24"/>
      <c r="F23" s="31"/>
      <c r="G23" s="24"/>
      <c r="H23" s="24"/>
      <c r="I23" s="24"/>
      <c r="J23" s="25"/>
    </row>
    <row r="24" spans="1:18" x14ac:dyDescent="0.25">
      <c r="B24" s="23"/>
      <c r="C24" s="24"/>
      <c r="D24" s="136" t="s">
        <v>235</v>
      </c>
      <c r="E24" s="137" t="s">
        <v>51</v>
      </c>
      <c r="F24" s="137"/>
      <c r="G24" s="137"/>
      <c r="H24" s="137"/>
      <c r="I24" s="24"/>
      <c r="J24" s="25"/>
    </row>
    <row r="25" spans="1:18" x14ac:dyDescent="0.25">
      <c r="B25" s="23"/>
      <c r="C25" s="24"/>
      <c r="D25" s="24"/>
      <c r="E25" s="32"/>
      <c r="F25" s="32"/>
      <c r="G25" s="32"/>
      <c r="H25" s="24"/>
      <c r="I25" s="24"/>
      <c r="J25" s="25"/>
    </row>
    <row r="26" spans="1:18" x14ac:dyDescent="0.25">
      <c r="B26" s="23"/>
      <c r="C26" s="24"/>
      <c r="D26" s="136" t="s">
        <v>259</v>
      </c>
      <c r="E26" s="137"/>
      <c r="F26" s="137"/>
      <c r="G26" s="137"/>
      <c r="H26" s="137"/>
      <c r="I26" s="24"/>
      <c r="J26" s="25"/>
    </row>
    <row r="27" spans="1:18" s="62" customFormat="1" x14ac:dyDescent="0.25">
      <c r="A27" s="14"/>
      <c r="B27" s="23"/>
      <c r="C27" s="24"/>
      <c r="D27" s="83"/>
      <c r="E27" s="83"/>
      <c r="F27" s="83"/>
      <c r="G27" s="83"/>
      <c r="H27" s="83"/>
      <c r="I27" s="24"/>
      <c r="J27" s="25"/>
      <c r="K27" s="14"/>
      <c r="L27" s="14"/>
      <c r="M27" s="14"/>
      <c r="N27" s="14"/>
      <c r="O27" s="14"/>
      <c r="P27" s="14"/>
      <c r="Q27" s="14"/>
      <c r="R27" s="14"/>
    </row>
    <row r="28" spans="1:18" s="62" customFormat="1" x14ac:dyDescent="0.25">
      <c r="A28" s="14"/>
      <c r="B28" s="23"/>
      <c r="C28" s="24"/>
      <c r="D28" s="136" t="s">
        <v>260</v>
      </c>
      <c r="E28" s="137" t="s">
        <v>51</v>
      </c>
      <c r="F28" s="137"/>
      <c r="G28" s="137"/>
      <c r="H28" s="137"/>
      <c r="I28" s="24"/>
      <c r="J28" s="25"/>
      <c r="K28" s="14"/>
      <c r="L28" s="14"/>
      <c r="M28" s="14"/>
      <c r="N28" s="14"/>
      <c r="O28" s="14"/>
      <c r="P28" s="14"/>
      <c r="Q28" s="14"/>
      <c r="R28" s="14"/>
    </row>
    <row r="29" spans="1:18" s="95" customFormat="1" x14ac:dyDescent="0.25">
      <c r="A29" s="98"/>
      <c r="B29" s="23"/>
      <c r="C29" s="24"/>
      <c r="D29" s="109"/>
      <c r="E29" s="109"/>
      <c r="F29" s="109"/>
      <c r="G29" s="109"/>
      <c r="H29" s="109"/>
      <c r="I29" s="24"/>
      <c r="J29" s="25"/>
      <c r="K29" s="98"/>
      <c r="L29" s="98"/>
      <c r="M29" s="98"/>
      <c r="N29" s="98"/>
      <c r="O29" s="98"/>
      <c r="P29" s="98"/>
      <c r="Q29" s="98"/>
      <c r="R29" s="98"/>
    </row>
    <row r="30" spans="1:18" s="95" customFormat="1" x14ac:dyDescent="0.25">
      <c r="A30" s="98"/>
      <c r="B30" s="23"/>
      <c r="C30" s="76"/>
      <c r="D30" s="134"/>
      <c r="E30" s="134"/>
      <c r="F30" s="134"/>
      <c r="G30" s="134"/>
      <c r="H30" s="134"/>
      <c r="I30" s="24"/>
      <c r="J30" s="25"/>
      <c r="K30" s="98"/>
      <c r="L30" s="98"/>
      <c r="M30" s="98"/>
      <c r="N30" s="98"/>
      <c r="O30" s="98"/>
      <c r="P30" s="98"/>
      <c r="Q30" s="98"/>
      <c r="R30" s="98"/>
    </row>
    <row r="31" spans="1:18" s="62" customFormat="1" x14ac:dyDescent="0.25">
      <c r="A31" s="14"/>
      <c r="B31" s="23"/>
      <c r="C31" s="76"/>
      <c r="D31" s="114"/>
      <c r="E31" s="114"/>
      <c r="F31" s="114"/>
      <c r="G31" s="114"/>
      <c r="H31" s="114"/>
      <c r="I31" s="24"/>
      <c r="J31" s="25"/>
      <c r="K31" s="14"/>
      <c r="L31" s="14"/>
      <c r="M31" s="14"/>
      <c r="N31" s="14"/>
      <c r="O31" s="14"/>
      <c r="P31" s="14"/>
      <c r="Q31" s="14"/>
      <c r="R31" s="14"/>
    </row>
    <row r="32" spans="1:18" s="62" customFormat="1" x14ac:dyDescent="0.25">
      <c r="A32" s="14"/>
      <c r="B32" s="23"/>
      <c r="C32" s="76"/>
      <c r="D32" s="134"/>
      <c r="E32" s="135" t="s">
        <v>51</v>
      </c>
      <c r="F32" s="135"/>
      <c r="G32" s="135"/>
      <c r="H32" s="135"/>
      <c r="I32" s="24"/>
      <c r="J32" s="25"/>
      <c r="K32" s="14"/>
      <c r="L32" s="14"/>
      <c r="M32" s="14"/>
      <c r="N32" s="14"/>
      <c r="O32" s="14"/>
      <c r="P32" s="14"/>
      <c r="Q32" s="14"/>
      <c r="R32" s="14"/>
    </row>
    <row r="33" spans="2:10" x14ac:dyDescent="0.25">
      <c r="B33" s="23"/>
      <c r="C33" s="76"/>
      <c r="D33" s="115"/>
      <c r="E33" s="115"/>
      <c r="F33" s="115"/>
      <c r="G33" s="115"/>
      <c r="H33" s="115"/>
      <c r="I33" s="24"/>
      <c r="J33" s="25"/>
    </row>
    <row r="34" spans="2:10" x14ac:dyDescent="0.25">
      <c r="B34" s="23"/>
      <c r="C34" s="76"/>
      <c r="D34" s="134"/>
      <c r="E34" s="135" t="s">
        <v>51</v>
      </c>
      <c r="F34" s="135"/>
      <c r="G34" s="135"/>
      <c r="H34" s="135"/>
      <c r="I34" s="24"/>
      <c r="J34" s="25"/>
    </row>
    <row r="35" spans="2:10" x14ac:dyDescent="0.25">
      <c r="B35" s="23"/>
      <c r="C35" s="76"/>
      <c r="D35" s="76"/>
      <c r="E35" s="76"/>
      <c r="F35" s="76"/>
      <c r="G35" s="76"/>
      <c r="H35" s="76"/>
      <c r="I35" s="24"/>
      <c r="J35" s="25"/>
    </row>
    <row r="36" spans="2:10" x14ac:dyDescent="0.25">
      <c r="B36" s="23"/>
      <c r="C36" s="76"/>
      <c r="D36" s="138"/>
      <c r="E36" s="139"/>
      <c r="F36" s="139"/>
      <c r="G36" s="139"/>
      <c r="H36" s="139"/>
      <c r="I36" s="24"/>
      <c r="J36" s="25"/>
    </row>
    <row r="37" spans="2:10" x14ac:dyDescent="0.25">
      <c r="B37" s="23"/>
      <c r="C37" s="24"/>
      <c r="D37" s="24"/>
      <c r="E37" s="24"/>
      <c r="F37" s="31"/>
      <c r="G37" s="24"/>
      <c r="H37" s="24"/>
      <c r="I37" s="24"/>
      <c r="J37" s="25"/>
    </row>
    <row r="38" spans="2:10" x14ac:dyDescent="0.25">
      <c r="B38" s="23"/>
      <c r="C38" s="24"/>
      <c r="D38" s="24"/>
      <c r="E38" s="24"/>
      <c r="F38" s="24"/>
      <c r="G38" s="24"/>
      <c r="H38" s="24"/>
      <c r="I38" s="24"/>
      <c r="J38" s="25"/>
    </row>
    <row r="39" spans="2:10" ht="15.75" thickBot="1" x14ac:dyDescent="0.3">
      <c r="B39" s="33"/>
      <c r="C39" s="34"/>
      <c r="D39" s="34"/>
      <c r="E39" s="34"/>
      <c r="F39" s="34"/>
      <c r="G39" s="34"/>
      <c r="H39" s="34"/>
      <c r="I39" s="34"/>
      <c r="J39" s="35"/>
    </row>
  </sheetData>
  <sheetProtection password="D5BB" sheet="1" objects="1" scenarios="1" selectLockedCells="1" selectUnlockedCells="1"/>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activeCell="F8" sqref="F8"/>
    </sheetView>
  </sheetViews>
  <sheetFormatPr defaultColWidth="8.85546875" defaultRowHeight="15" outlineLevelRow="1" x14ac:dyDescent="0.25"/>
  <cols>
    <col min="1" max="1" width="13.28515625" style="65" customWidth="1"/>
    <col min="2" max="2" width="60.7109375" style="65" customWidth="1"/>
    <col min="3" max="3" width="44.5703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19" t="s">
        <v>233</v>
      </c>
      <c r="B1" s="19"/>
      <c r="C1" s="64"/>
      <c r="D1" s="64"/>
      <c r="E1" s="64"/>
      <c r="F1" s="64"/>
      <c r="H1" s="64"/>
      <c r="I1" s="19"/>
      <c r="J1" s="64"/>
      <c r="K1" s="64"/>
      <c r="L1" s="64"/>
      <c r="M1" s="64"/>
    </row>
    <row r="2" spans="1:13" ht="15.75" thickBot="1" x14ac:dyDescent="0.3">
      <c r="A2" s="64"/>
      <c r="B2" s="102"/>
      <c r="C2" s="102"/>
      <c r="D2" s="64"/>
      <c r="E2" s="64"/>
      <c r="F2" s="64"/>
      <c r="H2" s="64"/>
      <c r="L2" s="64"/>
      <c r="M2" s="64"/>
    </row>
    <row r="3" spans="1:13" ht="19.5" thickBot="1" x14ac:dyDescent="0.3">
      <c r="A3" s="49"/>
      <c r="B3" s="48" t="s">
        <v>129</v>
      </c>
      <c r="C3" s="103" t="s">
        <v>56</v>
      </c>
      <c r="D3" s="49"/>
      <c r="E3" s="49"/>
      <c r="F3" s="49"/>
      <c r="G3" s="49"/>
      <c r="H3" s="64"/>
      <c r="L3" s="64"/>
      <c r="M3" s="64"/>
    </row>
    <row r="4" spans="1:13" ht="15.75" thickBot="1" x14ac:dyDescent="0.3">
      <c r="H4" s="64"/>
      <c r="L4" s="64"/>
      <c r="M4" s="64"/>
    </row>
    <row r="5" spans="1:13" ht="19.5" thickBot="1" x14ac:dyDescent="0.3">
      <c r="A5" s="74"/>
      <c r="B5" s="91" t="s">
        <v>232</v>
      </c>
      <c r="C5" s="74"/>
      <c r="E5" s="4"/>
      <c r="F5" s="4"/>
      <c r="H5" s="64"/>
      <c r="L5" s="64"/>
      <c r="M5" s="64"/>
    </row>
    <row r="6" spans="1:13" x14ac:dyDescent="0.25">
      <c r="B6" s="86" t="s">
        <v>59</v>
      </c>
      <c r="H6" s="64"/>
      <c r="L6" s="64"/>
      <c r="M6" s="64"/>
    </row>
    <row r="7" spans="1:13" x14ac:dyDescent="0.25">
      <c r="B7" s="87" t="s">
        <v>60</v>
      </c>
      <c r="H7" s="64"/>
      <c r="L7" s="64"/>
      <c r="M7" s="64"/>
    </row>
    <row r="8" spans="1:13" x14ac:dyDescent="0.25">
      <c r="B8" s="87" t="s">
        <v>61</v>
      </c>
      <c r="F8" s="65" t="s">
        <v>214</v>
      </c>
      <c r="H8" s="64"/>
      <c r="L8" s="64"/>
      <c r="M8" s="64"/>
    </row>
    <row r="9" spans="1:13" x14ac:dyDescent="0.25">
      <c r="B9" s="89" t="s">
        <v>216</v>
      </c>
      <c r="H9" s="64"/>
      <c r="L9" s="64"/>
      <c r="M9" s="64"/>
    </row>
    <row r="10" spans="1:13" x14ac:dyDescent="0.25">
      <c r="B10" s="89" t="s">
        <v>217</v>
      </c>
      <c r="H10" s="64"/>
      <c r="L10" s="64"/>
      <c r="M10" s="64"/>
    </row>
    <row r="11" spans="1:13" ht="15.75" thickBot="1" x14ac:dyDescent="0.3">
      <c r="B11" s="90" t="s">
        <v>218</v>
      </c>
      <c r="H11" s="64"/>
      <c r="L11" s="64"/>
      <c r="M11" s="64"/>
    </row>
    <row r="12" spans="1:13" x14ac:dyDescent="0.25">
      <c r="B12" s="80"/>
      <c r="H12" s="64"/>
      <c r="L12" s="64"/>
      <c r="M12" s="64"/>
    </row>
    <row r="13" spans="1:13" ht="37.5" x14ac:dyDescent="0.25">
      <c r="A13" s="18" t="s">
        <v>227</v>
      </c>
      <c r="B13" s="18" t="s">
        <v>59</v>
      </c>
      <c r="C13" s="16"/>
      <c r="D13" s="16"/>
      <c r="E13" s="16"/>
      <c r="F13" s="16"/>
      <c r="G13" s="17"/>
      <c r="H13" s="64"/>
      <c r="L13" s="64"/>
      <c r="M13" s="64"/>
    </row>
    <row r="14" spans="1:13" x14ac:dyDescent="0.25">
      <c r="A14" s="65" t="s">
        <v>272</v>
      </c>
      <c r="B14" s="54" t="s">
        <v>52</v>
      </c>
      <c r="C14" s="65" t="s">
        <v>96</v>
      </c>
      <c r="E14" s="4"/>
      <c r="F14" s="4"/>
      <c r="H14" s="64"/>
      <c r="L14" s="64"/>
      <c r="M14" s="64"/>
    </row>
    <row r="15" spans="1:13" x14ac:dyDescent="0.25">
      <c r="A15" s="100" t="s">
        <v>273</v>
      </c>
      <c r="B15" s="54" t="s">
        <v>53</v>
      </c>
      <c r="C15" s="65" t="s">
        <v>999</v>
      </c>
      <c r="E15" s="4"/>
      <c r="F15" s="4"/>
      <c r="H15" s="64"/>
      <c r="L15" s="64"/>
      <c r="M15" s="64"/>
    </row>
    <row r="16" spans="1:13" ht="45" x14ac:dyDescent="0.25">
      <c r="A16" s="100" t="s">
        <v>274</v>
      </c>
      <c r="B16" s="54" t="s">
        <v>189</v>
      </c>
      <c r="C16" s="75" t="s">
        <v>1000</v>
      </c>
      <c r="E16" s="4"/>
      <c r="F16" s="4"/>
      <c r="H16" s="64"/>
      <c r="L16" s="64"/>
      <c r="M16" s="64"/>
    </row>
    <row r="17" spans="1:13" x14ac:dyDescent="0.25">
      <c r="A17" s="100" t="s">
        <v>275</v>
      </c>
      <c r="B17" s="54" t="s">
        <v>236</v>
      </c>
      <c r="C17" s="65" t="s">
        <v>1010</v>
      </c>
      <c r="E17" s="4"/>
      <c r="F17" s="4"/>
      <c r="H17" s="64"/>
      <c r="L17" s="64"/>
      <c r="M17" s="64"/>
    </row>
    <row r="18" spans="1:13" hidden="1" outlineLevel="1" x14ac:dyDescent="0.25">
      <c r="A18" s="100" t="s">
        <v>276</v>
      </c>
      <c r="B18" s="61" t="s">
        <v>219</v>
      </c>
      <c r="E18" s="4"/>
      <c r="F18" s="4"/>
      <c r="H18" s="64"/>
      <c r="L18" s="64"/>
      <c r="M18" s="64"/>
    </row>
    <row r="19" spans="1:13" hidden="1" outlineLevel="1" x14ac:dyDescent="0.25">
      <c r="A19" s="100" t="s">
        <v>277</v>
      </c>
      <c r="B19" s="61" t="s">
        <v>220</v>
      </c>
      <c r="E19" s="4"/>
      <c r="F19" s="4"/>
      <c r="H19" s="64"/>
      <c r="L19" s="64"/>
      <c r="M19" s="64"/>
    </row>
    <row r="20" spans="1:13" hidden="1" outlineLevel="1" x14ac:dyDescent="0.25">
      <c r="A20" s="100" t="s">
        <v>278</v>
      </c>
      <c r="B20" s="61"/>
      <c r="E20" s="4"/>
      <c r="F20" s="4"/>
      <c r="H20" s="64"/>
      <c r="L20" s="64"/>
      <c r="M20" s="64"/>
    </row>
    <row r="21" spans="1:13" hidden="1" outlineLevel="1" x14ac:dyDescent="0.25">
      <c r="A21" s="100" t="s">
        <v>279</v>
      </c>
      <c r="B21" s="61"/>
      <c r="E21" s="4"/>
      <c r="F21" s="4"/>
      <c r="H21" s="64"/>
      <c r="L21" s="64"/>
      <c r="M21" s="64"/>
    </row>
    <row r="22" spans="1:13" hidden="1" outlineLevel="1" x14ac:dyDescent="0.25">
      <c r="A22" s="100" t="s">
        <v>280</v>
      </c>
      <c r="B22" s="61"/>
      <c r="E22" s="4"/>
      <c r="F22" s="4"/>
      <c r="H22" s="64"/>
      <c r="L22" s="64"/>
      <c r="M22" s="64"/>
    </row>
    <row r="23" spans="1:13" hidden="1" outlineLevel="1" x14ac:dyDescent="0.25">
      <c r="A23" s="100" t="s">
        <v>281</v>
      </c>
      <c r="B23" s="61"/>
      <c r="E23" s="4"/>
      <c r="F23" s="4"/>
      <c r="H23" s="64"/>
      <c r="L23" s="64"/>
      <c r="M23" s="64"/>
    </row>
    <row r="24" spans="1:13" hidden="1" outlineLevel="1" x14ac:dyDescent="0.25">
      <c r="A24" s="100" t="s">
        <v>282</v>
      </c>
      <c r="B24" s="61"/>
      <c r="E24" s="4"/>
      <c r="F24" s="4"/>
      <c r="H24" s="64"/>
      <c r="L24" s="64"/>
      <c r="M24" s="64"/>
    </row>
    <row r="25" spans="1:13" hidden="1" outlineLevel="1" x14ac:dyDescent="0.25">
      <c r="A25" s="100" t="s">
        <v>283</v>
      </c>
      <c r="B25" s="61"/>
      <c r="E25" s="4"/>
      <c r="F25" s="4"/>
      <c r="H25" s="64"/>
      <c r="L25" s="64"/>
      <c r="M25" s="64"/>
    </row>
    <row r="26" spans="1:13" ht="18.75" collapsed="1" x14ac:dyDescent="0.25">
      <c r="A26" s="16"/>
      <c r="B26" s="18" t="s">
        <v>60</v>
      </c>
      <c r="C26" s="16"/>
      <c r="D26" s="16"/>
      <c r="E26" s="16"/>
      <c r="F26" s="16"/>
      <c r="G26" s="17"/>
      <c r="H26" s="64"/>
      <c r="L26" s="64"/>
      <c r="M26" s="64"/>
    </row>
    <row r="27" spans="1:13" x14ac:dyDescent="0.25">
      <c r="A27" s="65" t="s">
        <v>284</v>
      </c>
      <c r="B27" s="78" t="s">
        <v>184</v>
      </c>
      <c r="C27" s="65" t="s">
        <v>1001</v>
      </c>
      <c r="D27" s="66"/>
      <c r="E27" s="66"/>
      <c r="F27" s="66"/>
      <c r="H27" s="64"/>
      <c r="L27" s="64"/>
      <c r="M27" s="64"/>
    </row>
    <row r="28" spans="1:13" x14ac:dyDescent="0.25">
      <c r="A28" s="100" t="s">
        <v>285</v>
      </c>
      <c r="B28" s="78" t="s">
        <v>185</v>
      </c>
      <c r="C28" s="65" t="s">
        <v>1001</v>
      </c>
      <c r="D28" s="66"/>
      <c r="E28" s="66"/>
      <c r="F28" s="66"/>
      <c r="H28" s="64"/>
      <c r="L28" s="64"/>
      <c r="M28" s="64"/>
    </row>
    <row r="29" spans="1:13" x14ac:dyDescent="0.25">
      <c r="A29" s="100" t="s">
        <v>286</v>
      </c>
      <c r="B29" s="78" t="s">
        <v>39</v>
      </c>
      <c r="C29" s="75" t="s">
        <v>1002</v>
      </c>
      <c r="E29" s="66"/>
      <c r="F29" s="66"/>
      <c r="H29" s="64"/>
      <c r="L29" s="64"/>
      <c r="M29" s="64"/>
    </row>
    <row r="30" spans="1:13" hidden="1" outlineLevel="1" x14ac:dyDescent="0.25">
      <c r="A30" s="100" t="s">
        <v>287</v>
      </c>
      <c r="B30" s="78"/>
      <c r="E30" s="66"/>
      <c r="F30" s="66"/>
      <c r="H30" s="64"/>
      <c r="L30" s="64"/>
      <c r="M30" s="64"/>
    </row>
    <row r="31" spans="1:13" hidden="1" outlineLevel="1" x14ac:dyDescent="0.25">
      <c r="A31" s="100" t="s">
        <v>288</v>
      </c>
      <c r="B31" s="78"/>
      <c r="E31" s="66"/>
      <c r="F31" s="66"/>
      <c r="H31" s="64"/>
      <c r="L31" s="64"/>
      <c r="M31" s="64"/>
    </row>
    <row r="32" spans="1:13" hidden="1" outlineLevel="1" x14ac:dyDescent="0.25">
      <c r="A32" s="100" t="s">
        <v>289</v>
      </c>
      <c r="B32" s="78"/>
      <c r="E32" s="66"/>
      <c r="F32" s="66"/>
      <c r="H32" s="64"/>
      <c r="L32" s="64"/>
      <c r="M32" s="64"/>
    </row>
    <row r="33" spans="1:13" hidden="1" outlineLevel="1" x14ac:dyDescent="0.25">
      <c r="A33" s="100" t="s">
        <v>290</v>
      </c>
      <c r="B33" s="78"/>
      <c r="E33" s="66"/>
      <c r="F33" s="66"/>
      <c r="H33" s="64"/>
      <c r="L33" s="64"/>
      <c r="M33" s="64"/>
    </row>
    <row r="34" spans="1:13" hidden="1" outlineLevel="1" x14ac:dyDescent="0.25">
      <c r="A34" s="100" t="s">
        <v>291</v>
      </c>
      <c r="B34" s="78"/>
      <c r="E34" s="66"/>
      <c r="F34" s="66"/>
      <c r="H34" s="64"/>
      <c r="L34" s="64"/>
      <c r="M34" s="64"/>
    </row>
    <row r="35" spans="1:13" hidden="1" outlineLevel="1" x14ac:dyDescent="0.25">
      <c r="A35" s="100" t="s">
        <v>292</v>
      </c>
      <c r="B35" s="13"/>
      <c r="E35" s="66"/>
      <c r="F35" s="66"/>
      <c r="H35" s="64"/>
      <c r="L35" s="64"/>
      <c r="M35" s="64"/>
    </row>
    <row r="36" spans="1:13" ht="18.75" collapsed="1" x14ac:dyDescent="0.25">
      <c r="A36" s="18"/>
      <c r="B36" s="18" t="s">
        <v>61</v>
      </c>
      <c r="C36" s="18"/>
      <c r="D36" s="16"/>
      <c r="E36" s="16"/>
      <c r="F36" s="16"/>
      <c r="G36" s="17"/>
      <c r="H36" s="64"/>
      <c r="L36" s="64"/>
      <c r="M36" s="64"/>
    </row>
    <row r="37" spans="1:13" ht="15" customHeight="1" x14ac:dyDescent="0.25">
      <c r="A37" s="70"/>
      <c r="B37" s="72" t="s">
        <v>598</v>
      </c>
      <c r="C37" s="70" t="s">
        <v>83</v>
      </c>
      <c r="D37" s="70"/>
      <c r="E37" s="56"/>
      <c r="F37" s="71"/>
      <c r="G37" s="71"/>
      <c r="H37" s="64"/>
      <c r="L37" s="64"/>
      <c r="M37" s="64"/>
    </row>
    <row r="38" spans="1:13" x14ac:dyDescent="0.25">
      <c r="A38" s="65" t="s">
        <v>293</v>
      </c>
      <c r="B38" s="66" t="s">
        <v>133</v>
      </c>
      <c r="C38" s="117">
        <v>10512.46727125</v>
      </c>
      <c r="F38" s="66"/>
      <c r="H38" s="64"/>
      <c r="L38" s="64"/>
      <c r="M38" s="64"/>
    </row>
    <row r="39" spans="1:13" x14ac:dyDescent="0.25">
      <c r="A39" s="100" t="s">
        <v>294</v>
      </c>
      <c r="B39" s="66" t="s">
        <v>134</v>
      </c>
      <c r="C39" s="117">
        <v>9095</v>
      </c>
      <c r="F39" s="66"/>
      <c r="H39" s="64"/>
      <c r="L39" s="64"/>
      <c r="M39" s="64"/>
    </row>
    <row r="40" spans="1:13" hidden="1" outlineLevel="1" x14ac:dyDescent="0.25">
      <c r="A40" s="100" t="s">
        <v>295</v>
      </c>
      <c r="B40" s="85" t="s">
        <v>237</v>
      </c>
      <c r="C40" s="96" t="s">
        <v>186</v>
      </c>
      <c r="F40" s="66"/>
      <c r="H40" s="64"/>
      <c r="L40" s="64"/>
      <c r="M40" s="64"/>
    </row>
    <row r="41" spans="1:13" hidden="1" outlineLevel="1" x14ac:dyDescent="0.25">
      <c r="A41" s="100" t="s">
        <v>296</v>
      </c>
      <c r="B41" s="85" t="s">
        <v>238</v>
      </c>
      <c r="C41" s="100" t="s">
        <v>186</v>
      </c>
      <c r="F41" s="66"/>
      <c r="H41" s="64"/>
      <c r="L41" s="64"/>
      <c r="M41" s="64"/>
    </row>
    <row r="42" spans="1:13" hidden="1" outlineLevel="1" x14ac:dyDescent="0.25">
      <c r="A42" s="100" t="s">
        <v>297</v>
      </c>
      <c r="B42" s="66"/>
      <c r="F42" s="66"/>
      <c r="H42" s="64"/>
      <c r="L42" s="64"/>
      <c r="M42" s="64"/>
    </row>
    <row r="43" spans="1:13" hidden="1" outlineLevel="1" x14ac:dyDescent="0.25">
      <c r="A43" s="100" t="s">
        <v>298</v>
      </c>
      <c r="B43" s="66"/>
      <c r="F43" s="66"/>
      <c r="H43" s="64"/>
      <c r="L43" s="64"/>
      <c r="M43" s="64"/>
    </row>
    <row r="44" spans="1:13" ht="15" customHeight="1" collapsed="1" x14ac:dyDescent="0.25">
      <c r="A44" s="70"/>
      <c r="B44" s="72" t="s">
        <v>599</v>
      </c>
      <c r="C44" s="70" t="s">
        <v>27</v>
      </c>
      <c r="D44" s="70" t="s">
        <v>28</v>
      </c>
      <c r="E44" s="56"/>
      <c r="F44" s="71" t="s">
        <v>130</v>
      </c>
      <c r="G44" s="71" t="s">
        <v>161</v>
      </c>
      <c r="H44" s="64"/>
      <c r="L44" s="64"/>
      <c r="M44" s="64"/>
    </row>
    <row r="45" spans="1:13" x14ac:dyDescent="0.25">
      <c r="A45" s="100" t="s">
        <v>299</v>
      </c>
      <c r="B45" s="110" t="s">
        <v>239</v>
      </c>
      <c r="C45" s="116">
        <v>0.02</v>
      </c>
      <c r="D45" s="117">
        <v>14.70396</v>
      </c>
      <c r="F45" s="100" t="s">
        <v>186</v>
      </c>
      <c r="G45" s="73" t="s">
        <v>186</v>
      </c>
      <c r="H45" s="64"/>
      <c r="L45" s="64"/>
      <c r="M45" s="64"/>
    </row>
    <row r="46" spans="1:13" hidden="1" outlineLevel="1" x14ac:dyDescent="0.25">
      <c r="A46" s="100" t="s">
        <v>300</v>
      </c>
      <c r="B46" s="61" t="s">
        <v>221</v>
      </c>
      <c r="G46" s="65"/>
      <c r="H46" s="64"/>
      <c r="L46" s="64"/>
      <c r="M46" s="64"/>
    </row>
    <row r="47" spans="1:13" hidden="1" outlineLevel="1" x14ac:dyDescent="0.25">
      <c r="A47" s="100" t="s">
        <v>301</v>
      </c>
      <c r="B47" s="61" t="s">
        <v>222</v>
      </c>
      <c r="G47" s="65"/>
      <c r="H47" s="64"/>
      <c r="L47" s="64"/>
      <c r="M47" s="64"/>
    </row>
    <row r="48" spans="1:13" hidden="1" outlineLevel="1" x14ac:dyDescent="0.25">
      <c r="A48" s="100" t="s">
        <v>302</v>
      </c>
      <c r="B48" s="101"/>
      <c r="G48" s="65"/>
      <c r="H48" s="64"/>
      <c r="L48" s="64"/>
      <c r="M48" s="64"/>
    </row>
    <row r="49" spans="1:13" hidden="1" outlineLevel="1" x14ac:dyDescent="0.25">
      <c r="A49" s="100" t="s">
        <v>303</v>
      </c>
      <c r="B49" s="61"/>
      <c r="G49" s="65"/>
      <c r="H49" s="64"/>
      <c r="L49" s="64"/>
      <c r="M49" s="64"/>
    </row>
    <row r="50" spans="1:13" hidden="1" outlineLevel="1" x14ac:dyDescent="0.25">
      <c r="A50" s="100" t="s">
        <v>304</v>
      </c>
      <c r="B50" s="61"/>
      <c r="G50" s="65"/>
      <c r="H50" s="64"/>
      <c r="L50" s="64"/>
      <c r="M50" s="64"/>
    </row>
    <row r="51" spans="1:13" hidden="1" outlineLevel="1" x14ac:dyDescent="0.25">
      <c r="A51" s="100" t="s">
        <v>305</v>
      </c>
      <c r="B51" s="61"/>
      <c r="G51" s="65"/>
      <c r="H51" s="64"/>
      <c r="L51" s="64"/>
      <c r="M51" s="64"/>
    </row>
    <row r="52" spans="1:13" ht="15" customHeight="1" collapsed="1" x14ac:dyDescent="0.25">
      <c r="A52" s="70"/>
      <c r="B52" s="72" t="s">
        <v>600</v>
      </c>
      <c r="C52" s="70" t="s">
        <v>83</v>
      </c>
      <c r="D52" s="70"/>
      <c r="E52" s="56"/>
      <c r="F52" s="71" t="s">
        <v>146</v>
      </c>
      <c r="G52" s="71"/>
      <c r="H52" s="64"/>
      <c r="L52" s="64"/>
      <c r="M52" s="64"/>
    </row>
    <row r="53" spans="1:13" x14ac:dyDescent="0.25">
      <c r="A53" s="100" t="s">
        <v>306</v>
      </c>
      <c r="B53" s="66" t="s">
        <v>33</v>
      </c>
      <c r="C53" s="117">
        <v>10508.923238679999</v>
      </c>
      <c r="E53" s="67"/>
      <c r="F53" s="58">
        <f>IF($C$58=0,"",IF(C53="[for completion]","",C53/$C$58))</f>
        <v>0.99966287337895521</v>
      </c>
      <c r="G53" s="58"/>
      <c r="H53" s="64"/>
      <c r="L53" s="64"/>
      <c r="M53" s="64"/>
    </row>
    <row r="54" spans="1:13" x14ac:dyDescent="0.25">
      <c r="A54" s="100" t="s">
        <v>307</v>
      </c>
      <c r="B54" s="66" t="s">
        <v>183</v>
      </c>
      <c r="C54" s="117">
        <v>0</v>
      </c>
      <c r="E54" s="67"/>
      <c r="F54" s="58">
        <f>IF($C$58=0,"",IF(C54="[for completion]","",C54/$C$58))</f>
        <v>0</v>
      </c>
      <c r="G54" s="58"/>
      <c r="H54" s="64"/>
      <c r="L54" s="64"/>
      <c r="M54" s="64"/>
    </row>
    <row r="55" spans="1:13" x14ac:dyDescent="0.25">
      <c r="A55" s="100" t="s">
        <v>308</v>
      </c>
      <c r="B55" s="97" t="s">
        <v>156</v>
      </c>
      <c r="C55" s="117">
        <v>0</v>
      </c>
      <c r="D55" s="100"/>
      <c r="E55" s="67"/>
      <c r="F55" s="58"/>
      <c r="G55" s="58"/>
      <c r="H55" s="64"/>
      <c r="I55" s="100"/>
      <c r="J55" s="100"/>
      <c r="K55" s="100"/>
      <c r="L55" s="64"/>
      <c r="M55" s="64"/>
    </row>
    <row r="56" spans="1:13" x14ac:dyDescent="0.25">
      <c r="A56" s="100" t="s">
        <v>309</v>
      </c>
      <c r="B56" s="66" t="s">
        <v>54</v>
      </c>
      <c r="C56" s="117">
        <v>0</v>
      </c>
      <c r="E56" s="67"/>
      <c r="F56" s="58">
        <f>IF($C$58=0,"",IF(C56="[for completion]","",C56/$C$58))</f>
        <v>0</v>
      </c>
      <c r="G56" s="58"/>
      <c r="H56" s="64"/>
      <c r="L56" s="64"/>
      <c r="M56" s="64"/>
    </row>
    <row r="57" spans="1:13" x14ac:dyDescent="0.25">
      <c r="A57" s="100" t="s">
        <v>310</v>
      </c>
      <c r="B57" s="65" t="s">
        <v>2</v>
      </c>
      <c r="C57" s="117">
        <v>3.5440325700000002</v>
      </c>
      <c r="E57" s="67"/>
      <c r="F57" s="58">
        <f>IF($C$58=0,"",IF(C57="[for completion]","",C57/$C$58))</f>
        <v>3.3712662104474659E-4</v>
      </c>
      <c r="G57" s="58"/>
      <c r="H57" s="64"/>
      <c r="L57" s="64"/>
      <c r="M57" s="64"/>
    </row>
    <row r="58" spans="1:13" x14ac:dyDescent="0.25">
      <c r="A58" s="100" t="s">
        <v>311</v>
      </c>
      <c r="B58" s="68" t="s">
        <v>1</v>
      </c>
      <c r="C58" s="117">
        <f>SUM(C53:C57)</f>
        <v>10512.46727125</v>
      </c>
      <c r="D58" s="67"/>
      <c r="E58" s="67"/>
      <c r="F58" s="60">
        <f>SUM(F53:F57)</f>
        <v>1</v>
      </c>
      <c r="G58" s="58"/>
      <c r="H58" s="64"/>
      <c r="L58" s="64"/>
      <c r="M58" s="64"/>
    </row>
    <row r="59" spans="1:13" hidden="1" outlineLevel="1" x14ac:dyDescent="0.25">
      <c r="A59" s="100" t="s">
        <v>312</v>
      </c>
      <c r="B59" s="81" t="s">
        <v>155</v>
      </c>
      <c r="C59" s="100"/>
      <c r="E59" s="67"/>
      <c r="F59" s="58">
        <f t="shared" ref="F59:F64" si="0">IF($C$58=0,"",IF(C59="[for completion]","",C59/$C$58))</f>
        <v>0</v>
      </c>
      <c r="G59" s="58"/>
      <c r="H59" s="64"/>
      <c r="L59" s="64"/>
      <c r="M59" s="64"/>
    </row>
    <row r="60" spans="1:13" hidden="1" outlineLevel="1" x14ac:dyDescent="0.25">
      <c r="A60" s="100" t="s">
        <v>313</v>
      </c>
      <c r="B60" s="81" t="s">
        <v>155</v>
      </c>
      <c r="E60" s="67"/>
      <c r="F60" s="58">
        <f t="shared" si="0"/>
        <v>0</v>
      </c>
      <c r="G60" s="58"/>
      <c r="H60" s="64"/>
      <c r="L60" s="64"/>
      <c r="M60" s="64"/>
    </row>
    <row r="61" spans="1:13" hidden="1" outlineLevel="1" x14ac:dyDescent="0.25">
      <c r="A61" s="100" t="s">
        <v>314</v>
      </c>
      <c r="B61" s="81" t="s">
        <v>155</v>
      </c>
      <c r="E61" s="67"/>
      <c r="F61" s="58">
        <f t="shared" si="0"/>
        <v>0</v>
      </c>
      <c r="G61" s="58"/>
      <c r="H61" s="64"/>
      <c r="L61" s="64"/>
      <c r="M61" s="64"/>
    </row>
    <row r="62" spans="1:13" hidden="1" outlineLevel="1" x14ac:dyDescent="0.25">
      <c r="A62" s="100" t="s">
        <v>315</v>
      </c>
      <c r="B62" s="81" t="s">
        <v>155</v>
      </c>
      <c r="E62" s="67"/>
      <c r="F62" s="58">
        <f t="shared" si="0"/>
        <v>0</v>
      </c>
      <c r="G62" s="58"/>
      <c r="H62" s="64"/>
      <c r="L62" s="64"/>
      <c r="M62" s="64"/>
    </row>
    <row r="63" spans="1:13" hidden="1" outlineLevel="1" x14ac:dyDescent="0.25">
      <c r="A63" s="100" t="s">
        <v>316</v>
      </c>
      <c r="B63" s="81" t="s">
        <v>155</v>
      </c>
      <c r="E63" s="67"/>
      <c r="F63" s="58">
        <f t="shared" si="0"/>
        <v>0</v>
      </c>
      <c r="G63" s="58"/>
      <c r="H63" s="64"/>
      <c r="L63" s="64"/>
      <c r="M63" s="64"/>
    </row>
    <row r="64" spans="1:13" hidden="1" outlineLevel="1" x14ac:dyDescent="0.25">
      <c r="A64" s="100" t="s">
        <v>317</v>
      </c>
      <c r="B64" s="81" t="s">
        <v>155</v>
      </c>
      <c r="C64" s="63"/>
      <c r="D64" s="63"/>
      <c r="E64" s="63"/>
      <c r="F64" s="58">
        <f t="shared" si="0"/>
        <v>0</v>
      </c>
      <c r="G64" s="60"/>
      <c r="H64" s="64"/>
      <c r="L64" s="64"/>
      <c r="M64" s="64"/>
    </row>
    <row r="65" spans="1:13" ht="15" customHeight="1" collapsed="1" x14ac:dyDescent="0.25">
      <c r="A65" s="70"/>
      <c r="B65" s="72" t="s">
        <v>601</v>
      </c>
      <c r="C65" s="70" t="s">
        <v>946</v>
      </c>
      <c r="D65" s="70" t="s">
        <v>947</v>
      </c>
      <c r="E65" s="56"/>
      <c r="F65" s="71" t="s">
        <v>948</v>
      </c>
      <c r="G65" s="111" t="s">
        <v>949</v>
      </c>
      <c r="H65" s="64"/>
      <c r="L65" s="64"/>
      <c r="M65" s="64"/>
    </row>
    <row r="66" spans="1:13" x14ac:dyDescent="0.25">
      <c r="A66" s="100" t="s">
        <v>318</v>
      </c>
      <c r="B66" s="66" t="s">
        <v>82</v>
      </c>
      <c r="C66" s="117">
        <v>6.0981199999999998</v>
      </c>
      <c r="D66" s="65" t="s">
        <v>188</v>
      </c>
      <c r="E66" s="54"/>
      <c r="F66" s="47"/>
      <c r="G66" s="45"/>
      <c r="H66" s="64"/>
      <c r="L66" s="64"/>
      <c r="M66" s="64"/>
    </row>
    <row r="67" spans="1:13" x14ac:dyDescent="0.25">
      <c r="B67" s="66"/>
      <c r="C67" s="117"/>
      <c r="D67" s="54"/>
      <c r="E67" s="54"/>
      <c r="F67" s="45"/>
      <c r="G67" s="45"/>
      <c r="H67" s="64"/>
      <c r="L67" s="64"/>
      <c r="M67" s="64"/>
    </row>
    <row r="68" spans="1:13" x14ac:dyDescent="0.25">
      <c r="B68" s="66" t="s">
        <v>79</v>
      </c>
      <c r="C68" s="117"/>
      <c r="E68" s="54"/>
      <c r="F68" s="45"/>
      <c r="G68" s="45"/>
      <c r="H68" s="64"/>
      <c r="L68" s="64"/>
      <c r="M68" s="64"/>
    </row>
    <row r="69" spans="1:13" x14ac:dyDescent="0.25">
      <c r="A69" s="100" t="s">
        <v>319</v>
      </c>
      <c r="B69" s="8" t="s">
        <v>11</v>
      </c>
      <c r="C69" s="117">
        <v>1695.91693874</v>
      </c>
      <c r="D69" s="100" t="s">
        <v>188</v>
      </c>
      <c r="E69" s="8"/>
      <c r="F69" s="58">
        <f t="shared" ref="F69:F75" si="1">IF($C$76=0,"",IF(C69="[for completion]","",C69/$C$76))</f>
        <v>0.16132434898320094</v>
      </c>
      <c r="G69" s="58" t="str">
        <f>IF($D$76=0,"",IF(D69="[Mark as ND1 if not relevant]","",D69/$D$76))</f>
        <v/>
      </c>
      <c r="H69" s="64"/>
      <c r="L69" s="64"/>
      <c r="M69" s="64"/>
    </row>
    <row r="70" spans="1:13" x14ac:dyDescent="0.25">
      <c r="A70" s="100" t="s">
        <v>320</v>
      </c>
      <c r="B70" s="8" t="s">
        <v>5</v>
      </c>
      <c r="C70" s="117">
        <v>1093.9387831500001</v>
      </c>
      <c r="D70" s="100" t="s">
        <v>188</v>
      </c>
      <c r="E70" s="8"/>
      <c r="F70" s="58">
        <f t="shared" si="1"/>
        <v>0.10406108812750332</v>
      </c>
      <c r="G70" s="58" t="str">
        <f t="shared" ref="G70:G75" si="2">IF($D$76=0,"",IF(D70="[Mark as ND1 if not relevant]","",D70/$D$76))</f>
        <v/>
      </c>
      <c r="H70" s="64"/>
      <c r="L70" s="64"/>
      <c r="M70" s="64"/>
    </row>
    <row r="71" spans="1:13" x14ac:dyDescent="0.25">
      <c r="A71" s="100" t="s">
        <v>321</v>
      </c>
      <c r="B71" s="8" t="s">
        <v>6</v>
      </c>
      <c r="C71" s="117">
        <v>985.85468226</v>
      </c>
      <c r="D71" s="100" t="s">
        <v>188</v>
      </c>
      <c r="E71" s="8"/>
      <c r="F71" s="58">
        <f t="shared" si="1"/>
        <v>9.3779572085527479E-2</v>
      </c>
      <c r="G71" s="58" t="str">
        <f t="shared" si="2"/>
        <v/>
      </c>
      <c r="H71" s="64"/>
      <c r="L71" s="64"/>
      <c r="M71" s="64"/>
    </row>
    <row r="72" spans="1:13" x14ac:dyDescent="0.25">
      <c r="A72" s="100" t="s">
        <v>322</v>
      </c>
      <c r="B72" s="8" t="s">
        <v>7</v>
      </c>
      <c r="C72" s="117">
        <v>886.84041391000005</v>
      </c>
      <c r="D72" s="100" t="s">
        <v>188</v>
      </c>
      <c r="E72" s="8"/>
      <c r="F72" s="58">
        <f t="shared" si="1"/>
        <v>8.436082520192166E-2</v>
      </c>
      <c r="G72" s="58" t="str">
        <f t="shared" si="2"/>
        <v/>
      </c>
      <c r="H72" s="64"/>
      <c r="L72" s="64"/>
      <c r="M72" s="64"/>
    </row>
    <row r="73" spans="1:13" x14ac:dyDescent="0.25">
      <c r="A73" s="100" t="s">
        <v>323</v>
      </c>
      <c r="B73" s="8" t="s">
        <v>8</v>
      </c>
      <c r="C73" s="117">
        <v>796.28389321999998</v>
      </c>
      <c r="D73" s="100" t="s">
        <v>188</v>
      </c>
      <c r="E73" s="8"/>
      <c r="F73" s="58">
        <f t="shared" si="1"/>
        <v>7.574662281217967E-2</v>
      </c>
      <c r="G73" s="58" t="str">
        <f t="shared" si="2"/>
        <v/>
      </c>
      <c r="H73" s="64"/>
      <c r="L73" s="64"/>
      <c r="M73" s="64"/>
    </row>
    <row r="74" spans="1:13" x14ac:dyDescent="0.25">
      <c r="A74" s="100" t="s">
        <v>324</v>
      </c>
      <c r="B74" s="8" t="s">
        <v>9</v>
      </c>
      <c r="C74" s="117">
        <v>2842.1637824200002</v>
      </c>
      <c r="D74" s="100" t="s">
        <v>188</v>
      </c>
      <c r="E74" s="8"/>
      <c r="F74" s="58">
        <f t="shared" si="1"/>
        <v>0.27036124908522563</v>
      </c>
      <c r="G74" s="58" t="str">
        <f t="shared" si="2"/>
        <v/>
      </c>
      <c r="H74" s="64"/>
      <c r="L74" s="64"/>
      <c r="M74" s="64"/>
    </row>
    <row r="75" spans="1:13" x14ac:dyDescent="0.25">
      <c r="A75" s="100" t="s">
        <v>325</v>
      </c>
      <c r="B75" s="8" t="s">
        <v>10</v>
      </c>
      <c r="C75" s="117">
        <v>2211.4687775399998</v>
      </c>
      <c r="D75" s="100" t="s">
        <v>188</v>
      </c>
      <c r="E75" s="8"/>
      <c r="F75" s="58">
        <f t="shared" si="1"/>
        <v>0.21036629370444124</v>
      </c>
      <c r="G75" s="58" t="str">
        <f t="shared" si="2"/>
        <v/>
      </c>
      <c r="H75" s="64"/>
      <c r="L75" s="64"/>
      <c r="M75" s="64"/>
    </row>
    <row r="76" spans="1:13" x14ac:dyDescent="0.25">
      <c r="A76" s="100" t="s">
        <v>326</v>
      </c>
      <c r="B76" s="9" t="s">
        <v>1</v>
      </c>
      <c r="C76" s="117">
        <f>SUM(C69:C75)</f>
        <v>10512.467271240001</v>
      </c>
      <c r="D76" s="67">
        <f>SUM(D69:D75)</f>
        <v>0</v>
      </c>
      <c r="E76" s="66"/>
      <c r="F76" s="60">
        <f>SUM(F69:F75)</f>
        <v>1</v>
      </c>
      <c r="G76" s="60">
        <f>SUM(G69:G75)</f>
        <v>0</v>
      </c>
      <c r="H76" s="64"/>
      <c r="L76" s="64"/>
      <c r="M76" s="64"/>
    </row>
    <row r="77" spans="1:13" hidden="1" outlineLevel="1" x14ac:dyDescent="0.25">
      <c r="A77" s="100" t="s">
        <v>327</v>
      </c>
      <c r="B77" s="79" t="s">
        <v>41</v>
      </c>
      <c r="C77" s="67"/>
      <c r="D77" s="67"/>
      <c r="E77" s="66"/>
      <c r="F77" s="58">
        <f>IF($C$76=0,"",IF(C77="[for completion]","",C77/$C$76))</f>
        <v>0</v>
      </c>
      <c r="G77" s="58" t="str">
        <f t="shared" ref="G77:G86" si="3">IF($D$76=0,"",IF(D77="[for completion]","",D77/$D$76))</f>
        <v/>
      </c>
      <c r="H77" s="64"/>
      <c r="L77" s="64"/>
      <c r="M77" s="64"/>
    </row>
    <row r="78" spans="1:13" hidden="1" outlineLevel="1" x14ac:dyDescent="0.25">
      <c r="A78" s="100" t="s">
        <v>328</v>
      </c>
      <c r="B78" s="79" t="s">
        <v>42</v>
      </c>
      <c r="C78" s="67"/>
      <c r="D78" s="67"/>
      <c r="E78" s="66"/>
      <c r="F78" s="58">
        <f t="shared" ref="F78:F86" si="4">IF($C$76=0,"",IF(C78="[for completion]","",C78/$C$76))</f>
        <v>0</v>
      </c>
      <c r="G78" s="58" t="str">
        <f t="shared" si="3"/>
        <v/>
      </c>
      <c r="H78" s="64"/>
      <c r="L78" s="64"/>
      <c r="M78" s="64"/>
    </row>
    <row r="79" spans="1:13" hidden="1" outlineLevel="1" x14ac:dyDescent="0.25">
      <c r="A79" s="100" t="s">
        <v>329</v>
      </c>
      <c r="B79" s="79" t="s">
        <v>43</v>
      </c>
      <c r="C79" s="67"/>
      <c r="D79" s="67"/>
      <c r="E79" s="66"/>
      <c r="F79" s="58">
        <f t="shared" si="4"/>
        <v>0</v>
      </c>
      <c r="G79" s="58" t="str">
        <f t="shared" si="3"/>
        <v/>
      </c>
      <c r="H79" s="64"/>
      <c r="L79" s="64"/>
      <c r="M79" s="64"/>
    </row>
    <row r="80" spans="1:13" hidden="1" outlineLevel="1" x14ac:dyDescent="0.25">
      <c r="A80" s="100" t="s">
        <v>330</v>
      </c>
      <c r="B80" s="79" t="s">
        <v>45</v>
      </c>
      <c r="C80" s="67"/>
      <c r="D80" s="67"/>
      <c r="E80" s="66"/>
      <c r="F80" s="58">
        <f t="shared" si="4"/>
        <v>0</v>
      </c>
      <c r="G80" s="58" t="str">
        <f t="shared" si="3"/>
        <v/>
      </c>
      <c r="H80" s="64"/>
      <c r="L80" s="64"/>
      <c r="M80" s="64"/>
    </row>
    <row r="81" spans="1:13" hidden="1" outlineLevel="1" x14ac:dyDescent="0.25">
      <c r="A81" s="100" t="s">
        <v>331</v>
      </c>
      <c r="B81" s="79" t="s">
        <v>46</v>
      </c>
      <c r="C81" s="67"/>
      <c r="D81" s="67"/>
      <c r="E81" s="66"/>
      <c r="F81" s="58">
        <f t="shared" si="4"/>
        <v>0</v>
      </c>
      <c r="G81" s="58" t="str">
        <f t="shared" si="3"/>
        <v/>
      </c>
      <c r="H81" s="64"/>
      <c r="L81" s="64"/>
      <c r="M81" s="64"/>
    </row>
    <row r="82" spans="1:13" hidden="1" outlineLevel="1" x14ac:dyDescent="0.25">
      <c r="A82" s="100" t="s">
        <v>332</v>
      </c>
      <c r="B82" s="79"/>
      <c r="C82" s="67"/>
      <c r="D82" s="67"/>
      <c r="E82" s="66"/>
      <c r="F82" s="58"/>
      <c r="G82" s="58"/>
      <c r="H82" s="64"/>
      <c r="L82" s="64"/>
      <c r="M82" s="64"/>
    </row>
    <row r="83" spans="1:13" hidden="1" outlineLevel="1" x14ac:dyDescent="0.25">
      <c r="A83" s="100" t="s">
        <v>333</v>
      </c>
      <c r="B83" s="79"/>
      <c r="C83" s="67"/>
      <c r="D83" s="67"/>
      <c r="E83" s="66"/>
      <c r="F83" s="58"/>
      <c r="G83" s="58"/>
      <c r="H83" s="64"/>
      <c r="L83" s="64"/>
      <c r="M83" s="64"/>
    </row>
    <row r="84" spans="1:13" hidden="1" outlineLevel="1" x14ac:dyDescent="0.25">
      <c r="A84" s="100" t="s">
        <v>334</v>
      </c>
      <c r="B84" s="79"/>
      <c r="C84" s="67"/>
      <c r="D84" s="67"/>
      <c r="E84" s="66"/>
      <c r="F84" s="58"/>
      <c r="G84" s="58"/>
      <c r="H84" s="64"/>
      <c r="L84" s="64"/>
      <c r="M84" s="64"/>
    </row>
    <row r="85" spans="1:13" hidden="1" outlineLevel="1" x14ac:dyDescent="0.25">
      <c r="A85" s="100" t="s">
        <v>335</v>
      </c>
      <c r="B85" s="9"/>
      <c r="C85" s="67"/>
      <c r="D85" s="67"/>
      <c r="E85" s="66"/>
      <c r="F85" s="58">
        <f t="shared" si="4"/>
        <v>0</v>
      </c>
      <c r="G85" s="58" t="str">
        <f t="shared" si="3"/>
        <v/>
      </c>
      <c r="H85" s="64"/>
      <c r="L85" s="64"/>
      <c r="M85" s="64"/>
    </row>
    <row r="86" spans="1:13" hidden="1" outlineLevel="1" x14ac:dyDescent="0.25">
      <c r="A86" s="100" t="s">
        <v>336</v>
      </c>
      <c r="B86" s="79"/>
      <c r="C86" s="67"/>
      <c r="D86" s="67"/>
      <c r="E86" s="66"/>
      <c r="F86" s="58">
        <f t="shared" si="4"/>
        <v>0</v>
      </c>
      <c r="G86" s="58" t="str">
        <f t="shared" si="3"/>
        <v/>
      </c>
      <c r="H86" s="64"/>
      <c r="L86" s="64"/>
      <c r="M86" s="64"/>
    </row>
    <row r="87" spans="1:13" ht="15" customHeight="1" collapsed="1" x14ac:dyDescent="0.25">
      <c r="A87" s="70"/>
      <c r="B87" s="72" t="s">
        <v>602</v>
      </c>
      <c r="C87" s="70" t="s">
        <v>950</v>
      </c>
      <c r="D87" s="70" t="s">
        <v>944</v>
      </c>
      <c r="E87" s="56"/>
      <c r="F87" s="71" t="s">
        <v>951</v>
      </c>
      <c r="G87" s="70" t="s">
        <v>945</v>
      </c>
      <c r="H87" s="64"/>
      <c r="L87" s="64"/>
      <c r="M87" s="64"/>
    </row>
    <row r="88" spans="1:13" x14ac:dyDescent="0.25">
      <c r="A88" s="100" t="s">
        <v>337</v>
      </c>
      <c r="B88" s="66" t="s">
        <v>82</v>
      </c>
      <c r="C88" s="117">
        <v>4.48698</v>
      </c>
      <c r="D88" s="117">
        <v>5.4750100000000002</v>
      </c>
      <c r="E88" s="54"/>
      <c r="F88" s="47"/>
      <c r="G88" s="45"/>
      <c r="H88" s="64"/>
      <c r="L88" s="64"/>
      <c r="M88" s="64"/>
    </row>
    <row r="89" spans="1:13" x14ac:dyDescent="0.25">
      <c r="B89" s="66"/>
      <c r="C89" s="117"/>
      <c r="D89" s="117"/>
      <c r="E89" s="54"/>
      <c r="F89" s="45"/>
      <c r="G89" s="45"/>
      <c r="H89" s="64"/>
      <c r="L89" s="64"/>
      <c r="M89" s="64"/>
    </row>
    <row r="90" spans="1:13" x14ac:dyDescent="0.25">
      <c r="A90" s="100" t="s">
        <v>338</v>
      </c>
      <c r="B90" s="66" t="s">
        <v>79</v>
      </c>
      <c r="C90" s="117"/>
      <c r="D90" s="117"/>
      <c r="E90" s="54"/>
      <c r="F90" s="45"/>
      <c r="G90" s="45"/>
      <c r="H90" s="64"/>
      <c r="L90" s="64"/>
      <c r="M90" s="64"/>
    </row>
    <row r="91" spans="1:13" x14ac:dyDescent="0.25">
      <c r="A91" s="100" t="s">
        <v>339</v>
      </c>
      <c r="B91" s="8" t="s">
        <v>11</v>
      </c>
      <c r="C91" s="117">
        <v>1360</v>
      </c>
      <c r="D91" s="117">
        <v>10</v>
      </c>
      <c r="E91" s="8"/>
      <c r="F91" s="58">
        <f>IF($C$98=0,"",IF(C91="[for completion]","",C91/$C$98))</f>
        <v>0.14953271028037382</v>
      </c>
      <c r="G91" s="58">
        <f>IF($D$98=0,"",IF(D91="[Mark as ND1 if not relevant]","",D91/$D$98))</f>
        <v>1.0995052226498076E-3</v>
      </c>
      <c r="H91" s="64"/>
      <c r="L91" s="64"/>
      <c r="M91" s="64"/>
    </row>
    <row r="92" spans="1:13" x14ac:dyDescent="0.25">
      <c r="A92" s="100" t="s">
        <v>340</v>
      </c>
      <c r="B92" s="8" t="s">
        <v>5</v>
      </c>
      <c r="C92" s="117">
        <v>1100</v>
      </c>
      <c r="D92" s="117">
        <v>1350</v>
      </c>
      <c r="E92" s="8"/>
      <c r="F92" s="58">
        <f t="shared" ref="F92:F108" si="5">IF($C$98=0,"",IF(C92="[for completion]","",C92/$C$98))</f>
        <v>0.12094557449147883</v>
      </c>
      <c r="G92" s="58">
        <f t="shared" ref="G92:G97" si="6">IF($D$98=0,"",IF(D92="[Mark as ND1 if not relevant]","",D92/$D$98))</f>
        <v>0.14843320505772403</v>
      </c>
      <c r="H92" s="64"/>
      <c r="L92" s="64"/>
      <c r="M92" s="64"/>
    </row>
    <row r="93" spans="1:13" x14ac:dyDescent="0.25">
      <c r="A93" s="100" t="s">
        <v>341</v>
      </c>
      <c r="B93" s="8" t="s">
        <v>6</v>
      </c>
      <c r="C93" s="117">
        <v>1000</v>
      </c>
      <c r="D93" s="117">
        <v>1100</v>
      </c>
      <c r="E93" s="8"/>
      <c r="F93" s="58">
        <f t="shared" si="5"/>
        <v>0.10995052226498075</v>
      </c>
      <c r="G93" s="58">
        <f t="shared" si="6"/>
        <v>0.12094557449147883</v>
      </c>
      <c r="H93" s="64"/>
      <c r="L93" s="64"/>
      <c r="M93" s="64"/>
    </row>
    <row r="94" spans="1:13" x14ac:dyDescent="0.25">
      <c r="A94" s="100" t="s">
        <v>342</v>
      </c>
      <c r="B94" s="8" t="s">
        <v>7</v>
      </c>
      <c r="C94" s="117">
        <v>1270</v>
      </c>
      <c r="D94" s="117">
        <v>1000</v>
      </c>
      <c r="E94" s="8"/>
      <c r="F94" s="58">
        <f t="shared" si="5"/>
        <v>0.13963716327652556</v>
      </c>
      <c r="G94" s="58">
        <f t="shared" si="6"/>
        <v>0.10995052226498075</v>
      </c>
      <c r="H94" s="64"/>
      <c r="L94" s="64"/>
      <c r="M94" s="64"/>
    </row>
    <row r="95" spans="1:13" x14ac:dyDescent="0.25">
      <c r="A95" s="100" t="s">
        <v>343</v>
      </c>
      <c r="B95" s="8" t="s">
        <v>8</v>
      </c>
      <c r="C95" s="117">
        <v>1000</v>
      </c>
      <c r="D95" s="117">
        <v>1270</v>
      </c>
      <c r="E95" s="8"/>
      <c r="F95" s="58">
        <f t="shared" si="5"/>
        <v>0.10995052226498075</v>
      </c>
      <c r="G95" s="58">
        <f t="shared" si="6"/>
        <v>0.13963716327652556</v>
      </c>
      <c r="H95" s="64"/>
      <c r="L95" s="64"/>
      <c r="M95" s="64"/>
    </row>
    <row r="96" spans="1:13" x14ac:dyDescent="0.25">
      <c r="A96" s="100" t="s">
        <v>344</v>
      </c>
      <c r="B96" s="8" t="s">
        <v>9</v>
      </c>
      <c r="C96" s="117">
        <v>3365</v>
      </c>
      <c r="D96" s="117">
        <v>4365</v>
      </c>
      <c r="E96" s="8"/>
      <c r="F96" s="58">
        <f t="shared" si="5"/>
        <v>0.36998350742166025</v>
      </c>
      <c r="G96" s="58">
        <f t="shared" si="6"/>
        <v>0.47993402968664101</v>
      </c>
      <c r="H96" s="64"/>
      <c r="L96" s="64"/>
      <c r="M96" s="64"/>
    </row>
    <row r="97" spans="1:14" x14ac:dyDescent="0.25">
      <c r="A97" s="100" t="s">
        <v>345</v>
      </c>
      <c r="B97" s="8" t="s">
        <v>10</v>
      </c>
      <c r="C97" s="117">
        <v>0</v>
      </c>
      <c r="D97" s="117">
        <v>0</v>
      </c>
      <c r="E97" s="8"/>
      <c r="F97" s="58">
        <f t="shared" si="5"/>
        <v>0</v>
      </c>
      <c r="G97" s="58">
        <f t="shared" si="6"/>
        <v>0</v>
      </c>
      <c r="H97" s="64"/>
      <c r="L97" s="64"/>
      <c r="M97" s="64"/>
    </row>
    <row r="98" spans="1:14" x14ac:dyDescent="0.25">
      <c r="A98" s="100" t="s">
        <v>346</v>
      </c>
      <c r="B98" s="9" t="s">
        <v>1</v>
      </c>
      <c r="C98" s="117">
        <f>SUM(C91:C97)</f>
        <v>9095</v>
      </c>
      <c r="D98" s="117">
        <f>SUM(D91:D97)</f>
        <v>9095</v>
      </c>
      <c r="E98" s="66"/>
      <c r="F98" s="60">
        <f>SUM(F91:F97)</f>
        <v>1</v>
      </c>
      <c r="G98" s="60">
        <f>SUM(G91:G97)</f>
        <v>1</v>
      </c>
      <c r="H98" s="64"/>
      <c r="L98" s="64"/>
      <c r="M98" s="64"/>
    </row>
    <row r="99" spans="1:14" hidden="1" outlineLevel="1" x14ac:dyDescent="0.25">
      <c r="A99" s="100" t="s">
        <v>347</v>
      </c>
      <c r="B99" s="79" t="s">
        <v>41</v>
      </c>
      <c r="C99" s="67"/>
      <c r="D99" s="67"/>
      <c r="E99" s="66"/>
      <c r="F99" s="58">
        <f t="shared" si="5"/>
        <v>0</v>
      </c>
      <c r="G99" s="58">
        <f t="shared" ref="G99:G108" si="7">IF($D$98=0,"",IF(D99="[for completion]","",D99/$D$98))</f>
        <v>0</v>
      </c>
      <c r="H99" s="64"/>
      <c r="L99" s="64"/>
      <c r="M99" s="64"/>
    </row>
    <row r="100" spans="1:14" hidden="1" outlineLevel="1" x14ac:dyDescent="0.25">
      <c r="A100" s="100" t="s">
        <v>348</v>
      </c>
      <c r="B100" s="79" t="s">
        <v>42</v>
      </c>
      <c r="C100" s="67"/>
      <c r="D100" s="67"/>
      <c r="E100" s="66"/>
      <c r="F100" s="58">
        <f t="shared" si="5"/>
        <v>0</v>
      </c>
      <c r="G100" s="58">
        <f t="shared" si="7"/>
        <v>0</v>
      </c>
      <c r="H100" s="64"/>
      <c r="L100" s="64"/>
      <c r="M100" s="64"/>
    </row>
    <row r="101" spans="1:14" hidden="1" outlineLevel="1" x14ac:dyDescent="0.25">
      <c r="A101" s="100" t="s">
        <v>349</v>
      </c>
      <c r="B101" s="79" t="s">
        <v>43</v>
      </c>
      <c r="C101" s="67"/>
      <c r="D101" s="67"/>
      <c r="E101" s="66"/>
      <c r="F101" s="58">
        <f t="shared" si="5"/>
        <v>0</v>
      </c>
      <c r="G101" s="58">
        <f t="shared" si="7"/>
        <v>0</v>
      </c>
      <c r="H101" s="64"/>
      <c r="L101" s="64"/>
      <c r="M101" s="64"/>
    </row>
    <row r="102" spans="1:14" hidden="1" outlineLevel="1" x14ac:dyDescent="0.25">
      <c r="A102" s="100" t="s">
        <v>350</v>
      </c>
      <c r="B102" s="79" t="s">
        <v>45</v>
      </c>
      <c r="C102" s="67"/>
      <c r="D102" s="67"/>
      <c r="E102" s="66"/>
      <c r="F102" s="58">
        <f t="shared" si="5"/>
        <v>0</v>
      </c>
      <c r="G102" s="58">
        <f t="shared" si="7"/>
        <v>0</v>
      </c>
      <c r="H102" s="64"/>
      <c r="L102" s="64"/>
      <c r="M102" s="64"/>
    </row>
    <row r="103" spans="1:14" hidden="1" outlineLevel="1" x14ac:dyDescent="0.25">
      <c r="A103" s="100" t="s">
        <v>351</v>
      </c>
      <c r="B103" s="79" t="s">
        <v>46</v>
      </c>
      <c r="C103" s="67"/>
      <c r="D103" s="67"/>
      <c r="E103" s="66"/>
      <c r="F103" s="58">
        <f t="shared" si="5"/>
        <v>0</v>
      </c>
      <c r="G103" s="58">
        <f t="shared" si="7"/>
        <v>0</v>
      </c>
      <c r="H103" s="64"/>
      <c r="L103" s="64"/>
      <c r="M103" s="64"/>
    </row>
    <row r="104" spans="1:14" hidden="1" outlineLevel="1" x14ac:dyDescent="0.25">
      <c r="A104" s="100" t="s">
        <v>352</v>
      </c>
      <c r="B104" s="79"/>
      <c r="C104" s="67"/>
      <c r="D104" s="67"/>
      <c r="E104" s="66"/>
      <c r="F104" s="58"/>
      <c r="G104" s="58"/>
      <c r="H104" s="64"/>
      <c r="L104" s="64"/>
      <c r="M104" s="64"/>
    </row>
    <row r="105" spans="1:14" hidden="1" outlineLevel="1" x14ac:dyDescent="0.25">
      <c r="A105" s="100" t="s">
        <v>353</v>
      </c>
      <c r="B105" s="79"/>
      <c r="C105" s="67"/>
      <c r="D105" s="67"/>
      <c r="E105" s="66"/>
      <c r="F105" s="58"/>
      <c r="G105" s="58"/>
      <c r="H105" s="64"/>
      <c r="L105" s="64"/>
      <c r="M105" s="64"/>
    </row>
    <row r="106" spans="1:14" hidden="1" outlineLevel="1" x14ac:dyDescent="0.25">
      <c r="A106" s="100" t="s">
        <v>354</v>
      </c>
      <c r="B106" s="9"/>
      <c r="C106" s="67"/>
      <c r="D106" s="67"/>
      <c r="E106" s="66"/>
      <c r="F106" s="58">
        <f t="shared" si="5"/>
        <v>0</v>
      </c>
      <c r="G106" s="58">
        <f t="shared" si="7"/>
        <v>0</v>
      </c>
      <c r="H106" s="64"/>
      <c r="L106" s="64"/>
      <c r="M106" s="64"/>
    </row>
    <row r="107" spans="1:14" hidden="1" outlineLevel="1" x14ac:dyDescent="0.25">
      <c r="A107" s="100" t="s">
        <v>355</v>
      </c>
      <c r="B107" s="79"/>
      <c r="C107" s="67"/>
      <c r="D107" s="67"/>
      <c r="E107" s="66"/>
      <c r="F107" s="58">
        <f t="shared" si="5"/>
        <v>0</v>
      </c>
      <c r="G107" s="58">
        <f t="shared" si="7"/>
        <v>0</v>
      </c>
      <c r="H107" s="64"/>
      <c r="L107" s="64"/>
      <c r="M107" s="64"/>
    </row>
    <row r="108" spans="1:14" hidden="1" outlineLevel="1" x14ac:dyDescent="0.25">
      <c r="A108" s="100" t="s">
        <v>356</v>
      </c>
      <c r="B108" s="79"/>
      <c r="C108" s="67"/>
      <c r="D108" s="67"/>
      <c r="E108" s="66"/>
      <c r="F108" s="58">
        <f t="shared" si="5"/>
        <v>0</v>
      </c>
      <c r="G108" s="58">
        <f t="shared" si="7"/>
        <v>0</v>
      </c>
      <c r="H108" s="64"/>
      <c r="L108" s="64"/>
      <c r="M108" s="64"/>
    </row>
    <row r="109" spans="1:14" ht="15" customHeight="1" collapsed="1" x14ac:dyDescent="0.25">
      <c r="A109" s="70"/>
      <c r="B109" s="72" t="s">
        <v>603</v>
      </c>
      <c r="C109" s="71" t="s">
        <v>84</v>
      </c>
      <c r="D109" s="71" t="s">
        <v>85</v>
      </c>
      <c r="E109" s="56"/>
      <c r="F109" s="71" t="s">
        <v>86</v>
      </c>
      <c r="G109" s="71" t="s">
        <v>87</v>
      </c>
      <c r="H109" s="64"/>
      <c r="L109" s="64"/>
      <c r="M109" s="64"/>
    </row>
    <row r="110" spans="1:14" s="2" customFormat="1" x14ac:dyDescent="0.25">
      <c r="A110" s="100" t="s">
        <v>357</v>
      </c>
      <c r="B110" s="66" t="s">
        <v>56</v>
      </c>
      <c r="C110" s="117">
        <v>0</v>
      </c>
      <c r="D110" s="117">
        <v>0</v>
      </c>
      <c r="E110" s="58"/>
      <c r="F110" s="58" t="str">
        <f t="shared" ref="F110:F115" si="8">IF($C$125=0,"",IF(C110="[for completion]","",C110/$C$125))</f>
        <v/>
      </c>
      <c r="G110" s="58" t="str">
        <f t="shared" ref="G110:G115" si="9">IF($D$125=0,"",IF(D110="[for completion]","",D110/$D$125))</f>
        <v/>
      </c>
      <c r="H110" s="64"/>
      <c r="I110" s="65"/>
      <c r="J110" s="65"/>
      <c r="K110" s="65"/>
      <c r="L110" s="64"/>
      <c r="M110" s="64"/>
      <c r="N110" s="64"/>
    </row>
    <row r="111" spans="1:14" s="2" customFormat="1" x14ac:dyDescent="0.25">
      <c r="A111" s="100" t="s">
        <v>358</v>
      </c>
      <c r="B111" s="66" t="s">
        <v>22</v>
      </c>
      <c r="C111" s="117">
        <v>0</v>
      </c>
      <c r="D111" s="117">
        <v>0</v>
      </c>
      <c r="E111" s="58"/>
      <c r="F111" s="58" t="str">
        <f t="shared" si="8"/>
        <v/>
      </c>
      <c r="G111" s="58" t="str">
        <f t="shared" si="9"/>
        <v/>
      </c>
      <c r="H111" s="64"/>
      <c r="I111" s="65"/>
      <c r="J111" s="65"/>
      <c r="K111" s="65"/>
      <c r="L111" s="64"/>
      <c r="M111" s="64"/>
      <c r="N111" s="64"/>
    </row>
    <row r="112" spans="1:14" s="2" customFormat="1" x14ac:dyDescent="0.25">
      <c r="A112" s="100" t="s">
        <v>359</v>
      </c>
      <c r="B112" s="66" t="s">
        <v>24</v>
      </c>
      <c r="C112" s="117">
        <v>0</v>
      </c>
      <c r="D112" s="117">
        <v>0</v>
      </c>
      <c r="E112" s="58"/>
      <c r="F112" s="58" t="str">
        <f t="shared" si="8"/>
        <v/>
      </c>
      <c r="G112" s="58" t="str">
        <f t="shared" si="9"/>
        <v/>
      </c>
      <c r="H112" s="64"/>
      <c r="I112" s="65"/>
      <c r="J112" s="65"/>
      <c r="K112" s="65"/>
      <c r="L112" s="64"/>
      <c r="M112" s="64"/>
      <c r="N112" s="64"/>
    </row>
    <row r="113" spans="1:14" s="2" customFormat="1" x14ac:dyDescent="0.25">
      <c r="A113" s="100" t="s">
        <v>360</v>
      </c>
      <c r="B113" s="97" t="s">
        <v>943</v>
      </c>
      <c r="C113" s="117">
        <v>0</v>
      </c>
      <c r="D113" s="117">
        <v>0</v>
      </c>
      <c r="E113" s="58"/>
      <c r="F113" s="58" t="str">
        <f t="shared" si="8"/>
        <v/>
      </c>
      <c r="G113" s="58" t="str">
        <f t="shared" si="9"/>
        <v/>
      </c>
      <c r="H113" s="64"/>
      <c r="I113" s="65"/>
      <c r="J113" s="65"/>
      <c r="K113" s="65"/>
      <c r="L113" s="64"/>
      <c r="M113" s="64"/>
      <c r="N113" s="64"/>
    </row>
    <row r="114" spans="1:14" s="2" customFormat="1" x14ac:dyDescent="0.25">
      <c r="A114" s="100" t="s">
        <v>361</v>
      </c>
      <c r="B114" s="66" t="s">
        <v>23</v>
      </c>
      <c r="C114" s="117">
        <v>0</v>
      </c>
      <c r="D114" s="117">
        <v>0</v>
      </c>
      <c r="E114" s="58"/>
      <c r="F114" s="58" t="str">
        <f t="shared" si="8"/>
        <v/>
      </c>
      <c r="G114" s="58" t="str">
        <f t="shared" si="9"/>
        <v/>
      </c>
      <c r="H114" s="64"/>
      <c r="I114" s="65"/>
      <c r="J114" s="65"/>
      <c r="K114" s="65"/>
      <c r="L114" s="64"/>
      <c r="M114" s="64"/>
      <c r="N114" s="64"/>
    </row>
    <row r="115" spans="1:14" s="2" customFormat="1" x14ac:dyDescent="0.25">
      <c r="A115" s="100" t="s">
        <v>362</v>
      </c>
      <c r="B115" s="66" t="s">
        <v>25</v>
      </c>
      <c r="C115" s="117">
        <v>0</v>
      </c>
      <c r="D115" s="117">
        <v>0</v>
      </c>
      <c r="E115" s="66"/>
      <c r="F115" s="58" t="str">
        <f t="shared" si="8"/>
        <v/>
      </c>
      <c r="G115" s="58" t="str">
        <f t="shared" si="9"/>
        <v/>
      </c>
      <c r="H115" s="64"/>
      <c r="I115" s="65"/>
      <c r="J115" s="65"/>
      <c r="K115" s="65"/>
      <c r="L115" s="64"/>
      <c r="M115" s="64"/>
      <c r="N115" s="64"/>
    </row>
    <row r="116" spans="1:14" x14ac:dyDescent="0.25">
      <c r="A116" s="100" t="s">
        <v>363</v>
      </c>
      <c r="B116" s="66" t="s">
        <v>26</v>
      </c>
      <c r="C116" s="117">
        <v>0</v>
      </c>
      <c r="D116" s="117">
        <v>0</v>
      </c>
      <c r="E116" s="66"/>
      <c r="F116" s="58" t="str">
        <f t="shared" ref="F116:F121" si="10">IF($C$125=0,"",IF(C116="[for completion]","",C116/$C$125))</f>
        <v/>
      </c>
      <c r="G116" s="58" t="str">
        <f t="shared" ref="G116:G121" si="11">IF($D$125=0,"",IF(D116="[for completion]","",D116/$D$125))</f>
        <v/>
      </c>
      <c r="H116" s="64"/>
      <c r="L116" s="64"/>
      <c r="M116" s="64"/>
    </row>
    <row r="117" spans="1:14" x14ac:dyDescent="0.25">
      <c r="A117" s="100" t="s">
        <v>364</v>
      </c>
      <c r="B117" s="66" t="s">
        <v>136</v>
      </c>
      <c r="C117" s="117">
        <v>0</v>
      </c>
      <c r="D117" s="117">
        <v>0</v>
      </c>
      <c r="E117" s="66"/>
      <c r="F117" s="58" t="str">
        <f t="shared" si="10"/>
        <v/>
      </c>
      <c r="G117" s="58" t="str">
        <f t="shared" si="11"/>
        <v/>
      </c>
      <c r="H117" s="64"/>
      <c r="L117" s="64"/>
      <c r="M117" s="64"/>
    </row>
    <row r="118" spans="1:14" x14ac:dyDescent="0.25">
      <c r="A118" s="100" t="s">
        <v>365</v>
      </c>
      <c r="B118" s="66" t="s">
        <v>80</v>
      </c>
      <c r="C118" s="117">
        <v>0</v>
      </c>
      <c r="D118" s="117">
        <v>0</v>
      </c>
      <c r="E118" s="66"/>
      <c r="F118" s="58" t="str">
        <f t="shared" si="10"/>
        <v/>
      </c>
      <c r="G118" s="58" t="str">
        <f t="shared" si="11"/>
        <v/>
      </c>
      <c r="H118" s="64"/>
      <c r="L118" s="64"/>
      <c r="M118" s="64"/>
    </row>
    <row r="119" spans="1:14" x14ac:dyDescent="0.25">
      <c r="A119" s="100" t="s">
        <v>366</v>
      </c>
      <c r="B119" s="66" t="s">
        <v>77</v>
      </c>
      <c r="C119" s="117">
        <v>0</v>
      </c>
      <c r="D119" s="117">
        <v>0</v>
      </c>
      <c r="E119" s="66"/>
      <c r="F119" s="58" t="str">
        <f t="shared" si="10"/>
        <v/>
      </c>
      <c r="G119" s="58" t="str">
        <f t="shared" si="11"/>
        <v/>
      </c>
      <c r="H119" s="64"/>
      <c r="L119" s="64"/>
      <c r="M119" s="64"/>
    </row>
    <row r="120" spans="1:14" x14ac:dyDescent="0.25">
      <c r="A120" s="100" t="s">
        <v>367</v>
      </c>
      <c r="B120" s="66" t="s">
        <v>81</v>
      </c>
      <c r="C120" s="117">
        <v>0</v>
      </c>
      <c r="D120" s="117">
        <v>0</v>
      </c>
      <c r="E120" s="66"/>
      <c r="F120" s="58" t="str">
        <f t="shared" si="10"/>
        <v/>
      </c>
      <c r="G120" s="58" t="str">
        <f t="shared" si="11"/>
        <v/>
      </c>
      <c r="H120" s="64"/>
      <c r="L120" s="64"/>
      <c r="M120" s="64"/>
    </row>
    <row r="121" spans="1:14" x14ac:dyDescent="0.25">
      <c r="A121" s="100" t="s">
        <v>368</v>
      </c>
      <c r="B121" s="66" t="s">
        <v>135</v>
      </c>
      <c r="C121" s="117">
        <v>0</v>
      </c>
      <c r="D121" s="117">
        <v>0</v>
      </c>
      <c r="E121" s="66"/>
      <c r="F121" s="58" t="str">
        <f t="shared" si="10"/>
        <v/>
      </c>
      <c r="G121" s="58" t="str">
        <f t="shared" si="11"/>
        <v/>
      </c>
      <c r="H121" s="64"/>
      <c r="L121" s="64"/>
      <c r="M121" s="64"/>
    </row>
    <row r="122" spans="1:14" x14ac:dyDescent="0.25">
      <c r="A122" s="100" t="s">
        <v>369</v>
      </c>
      <c r="B122" s="66" t="s">
        <v>40</v>
      </c>
      <c r="C122" s="117">
        <v>0</v>
      </c>
      <c r="D122" s="117">
        <v>0</v>
      </c>
      <c r="E122" s="66"/>
      <c r="F122" s="58"/>
      <c r="G122" s="58"/>
      <c r="H122" s="64"/>
      <c r="L122" s="64"/>
      <c r="M122" s="64"/>
    </row>
    <row r="123" spans="1:14" x14ac:dyDescent="0.25">
      <c r="A123" s="100" t="s">
        <v>370</v>
      </c>
      <c r="B123" s="66" t="s">
        <v>78</v>
      </c>
      <c r="C123" s="117">
        <v>0</v>
      </c>
      <c r="D123" s="117">
        <v>0</v>
      </c>
      <c r="E123" s="66"/>
      <c r="F123" s="58"/>
      <c r="G123" s="58"/>
      <c r="H123" s="64"/>
      <c r="L123" s="64"/>
      <c r="M123" s="64"/>
    </row>
    <row r="124" spans="1:14" x14ac:dyDescent="0.25">
      <c r="A124" s="100" t="s">
        <v>371</v>
      </c>
      <c r="B124" s="66" t="s">
        <v>2</v>
      </c>
      <c r="C124" s="117">
        <v>0</v>
      </c>
      <c r="D124" s="117">
        <v>0</v>
      </c>
      <c r="E124" s="66"/>
      <c r="F124" s="58" t="str">
        <f>IF($C$125=0,"",IF(C124="[for completion]","",C124/$C$125))</f>
        <v/>
      </c>
      <c r="G124" s="58" t="str">
        <f>IF($D$125=0,"",IF(D124="[for completion]","",D124/$D$125))</f>
        <v/>
      </c>
      <c r="H124" s="64"/>
      <c r="L124" s="64"/>
      <c r="M124" s="64"/>
    </row>
    <row r="125" spans="1:14" x14ac:dyDescent="0.25">
      <c r="A125" s="100" t="s">
        <v>372</v>
      </c>
      <c r="B125" s="9" t="s">
        <v>1</v>
      </c>
      <c r="C125" s="117">
        <f>SUM(C110:C124)</f>
        <v>0</v>
      </c>
      <c r="D125" s="117">
        <f>SUM(D110:D124)</f>
        <v>0</v>
      </c>
      <c r="E125" s="66"/>
      <c r="F125" s="69">
        <f>SUM(F110:F124)</f>
        <v>0</v>
      </c>
      <c r="G125" s="69">
        <f>SUM(G110:G124)</f>
        <v>0</v>
      </c>
      <c r="H125" s="64"/>
      <c r="L125" s="64"/>
      <c r="M125" s="64"/>
    </row>
    <row r="126" spans="1:14" hidden="1" outlineLevel="1" x14ac:dyDescent="0.25">
      <c r="A126" s="100" t="s">
        <v>373</v>
      </c>
      <c r="B126" s="81" t="s">
        <v>155</v>
      </c>
      <c r="E126" s="66"/>
      <c r="F126" s="58" t="str">
        <f>IF($C$125=0,"",IF(C126="[for completion]","",C126/$C$125))</f>
        <v/>
      </c>
      <c r="G126" s="58" t="str">
        <f>IF($D$125=0,"",IF(D126="[for completion]","",D126/$D$125))</f>
        <v/>
      </c>
      <c r="H126" s="64"/>
      <c r="L126" s="64"/>
      <c r="M126" s="64"/>
    </row>
    <row r="127" spans="1:14" hidden="1" outlineLevel="1" x14ac:dyDescent="0.25">
      <c r="A127" s="100" t="s">
        <v>374</v>
      </c>
      <c r="B127" s="81" t="s">
        <v>155</v>
      </c>
      <c r="E127" s="66"/>
      <c r="F127" s="58" t="str">
        <f t="shared" ref="F127:F134" si="12">IF($C$125=0,"",IF(C127="[for completion]","",C127/$C$125))</f>
        <v/>
      </c>
      <c r="G127" s="58" t="str">
        <f t="shared" ref="G127:G134" si="13">IF($D$125=0,"",IF(D127="[for completion]","",D127/$D$125))</f>
        <v/>
      </c>
      <c r="H127" s="64"/>
      <c r="L127" s="64"/>
      <c r="M127" s="64"/>
    </row>
    <row r="128" spans="1:14" hidden="1" outlineLevel="1" x14ac:dyDescent="0.25">
      <c r="A128" s="100" t="s">
        <v>375</v>
      </c>
      <c r="B128" s="81" t="s">
        <v>155</v>
      </c>
      <c r="E128" s="66"/>
      <c r="F128" s="58" t="str">
        <f t="shared" si="12"/>
        <v/>
      </c>
      <c r="G128" s="58" t="str">
        <f t="shared" si="13"/>
        <v/>
      </c>
      <c r="H128" s="64"/>
      <c r="L128" s="64"/>
      <c r="M128" s="64"/>
    </row>
    <row r="129" spans="1:14" hidden="1" outlineLevel="1" x14ac:dyDescent="0.25">
      <c r="A129" s="100" t="s">
        <v>376</v>
      </c>
      <c r="B129" s="81" t="s">
        <v>155</v>
      </c>
      <c r="E129" s="66"/>
      <c r="F129" s="58" t="str">
        <f t="shared" si="12"/>
        <v/>
      </c>
      <c r="G129" s="58" t="str">
        <f t="shared" si="13"/>
        <v/>
      </c>
      <c r="H129" s="64"/>
      <c r="L129" s="64"/>
      <c r="M129" s="64"/>
    </row>
    <row r="130" spans="1:14" hidden="1" outlineLevel="1" x14ac:dyDescent="0.25">
      <c r="A130" s="100" t="s">
        <v>377</v>
      </c>
      <c r="B130" s="81" t="s">
        <v>155</v>
      </c>
      <c r="E130" s="66"/>
      <c r="F130" s="58" t="str">
        <f t="shared" si="12"/>
        <v/>
      </c>
      <c r="G130" s="58" t="str">
        <f t="shared" si="13"/>
        <v/>
      </c>
      <c r="H130" s="64"/>
      <c r="L130" s="64"/>
      <c r="M130" s="64"/>
    </row>
    <row r="131" spans="1:14" hidden="1" outlineLevel="1" x14ac:dyDescent="0.25">
      <c r="A131" s="100" t="s">
        <v>378</v>
      </c>
      <c r="B131" s="81" t="s">
        <v>155</v>
      </c>
      <c r="E131" s="66"/>
      <c r="F131" s="58" t="str">
        <f t="shared" si="12"/>
        <v/>
      </c>
      <c r="G131" s="58" t="str">
        <f t="shared" si="13"/>
        <v/>
      </c>
      <c r="H131" s="64"/>
      <c r="L131" s="64"/>
      <c r="M131" s="64"/>
    </row>
    <row r="132" spans="1:14" hidden="1" outlineLevel="1" x14ac:dyDescent="0.25">
      <c r="A132" s="100" t="s">
        <v>379</v>
      </c>
      <c r="B132" s="81" t="s">
        <v>155</v>
      </c>
      <c r="E132" s="66"/>
      <c r="F132" s="58" t="str">
        <f t="shared" si="12"/>
        <v/>
      </c>
      <c r="G132" s="58" t="str">
        <f t="shared" si="13"/>
        <v/>
      </c>
      <c r="H132" s="64"/>
      <c r="L132" s="64"/>
      <c r="M132" s="64"/>
    </row>
    <row r="133" spans="1:14" hidden="1" outlineLevel="1" x14ac:dyDescent="0.25">
      <c r="A133" s="100" t="s">
        <v>380</v>
      </c>
      <c r="B133" s="81" t="s">
        <v>155</v>
      </c>
      <c r="E133" s="66"/>
      <c r="F133" s="58" t="str">
        <f t="shared" si="12"/>
        <v/>
      </c>
      <c r="G133" s="58" t="str">
        <f t="shared" si="13"/>
        <v/>
      </c>
      <c r="H133" s="64"/>
      <c r="L133" s="64"/>
      <c r="M133" s="64"/>
    </row>
    <row r="134" spans="1:14" hidden="1" outlineLevel="1" x14ac:dyDescent="0.25">
      <c r="A134" s="100" t="s">
        <v>381</v>
      </c>
      <c r="B134" s="81" t="s">
        <v>155</v>
      </c>
      <c r="C134" s="63"/>
      <c r="D134" s="63"/>
      <c r="E134" s="63"/>
      <c r="F134" s="58" t="str">
        <f t="shared" si="12"/>
        <v/>
      </c>
      <c r="G134" s="58" t="str">
        <f t="shared" si="13"/>
        <v/>
      </c>
      <c r="H134" s="64"/>
      <c r="L134" s="64"/>
      <c r="M134" s="64"/>
    </row>
    <row r="135" spans="1:14" ht="15" customHeight="1" collapsed="1" x14ac:dyDescent="0.25">
      <c r="A135" s="70"/>
      <c r="B135" s="72" t="s">
        <v>604</v>
      </c>
      <c r="C135" s="71" t="s">
        <v>84</v>
      </c>
      <c r="D135" s="71" t="s">
        <v>85</v>
      </c>
      <c r="E135" s="56"/>
      <c r="F135" s="71" t="s">
        <v>86</v>
      </c>
      <c r="G135" s="71" t="s">
        <v>87</v>
      </c>
      <c r="H135" s="64"/>
      <c r="L135" s="64"/>
      <c r="M135" s="64"/>
    </row>
    <row r="136" spans="1:14" s="2" customFormat="1" x14ac:dyDescent="0.25">
      <c r="A136" s="100" t="s">
        <v>382</v>
      </c>
      <c r="B136" s="66" t="s">
        <v>56</v>
      </c>
      <c r="C136" s="117">
        <v>9095</v>
      </c>
      <c r="D136" s="117">
        <v>9095</v>
      </c>
      <c r="E136" s="58"/>
      <c r="F136" s="58">
        <f>IF($C$151=0,"",IF(C136="[for completion]","",C136/$C$151))</f>
        <v>1</v>
      </c>
      <c r="G136" s="58" t="str">
        <f>IF($D$151=0,"",IF(D136="[for completion]","",D136/$D$151))</f>
        <v/>
      </c>
      <c r="H136" s="64"/>
      <c r="I136" s="65"/>
      <c r="J136" s="65"/>
      <c r="K136" s="65"/>
      <c r="L136" s="64"/>
      <c r="M136" s="64"/>
      <c r="N136" s="64"/>
    </row>
    <row r="137" spans="1:14" s="2" customFormat="1" x14ac:dyDescent="0.25">
      <c r="A137" s="100" t="s">
        <v>383</v>
      </c>
      <c r="B137" s="66" t="s">
        <v>22</v>
      </c>
      <c r="C137" s="117">
        <v>0</v>
      </c>
      <c r="D137" s="117">
        <v>0</v>
      </c>
      <c r="E137" s="58"/>
      <c r="F137" s="58">
        <f t="shared" ref="F137:F150" si="14">IF($C$151=0,"",IF(C137="[for completion]","",C137/$C$151))</f>
        <v>0</v>
      </c>
      <c r="G137" s="58" t="str">
        <f t="shared" ref="G137:G150" si="15">IF($D$151=0,"",IF(D137="[for completion]","",D137/$D$151))</f>
        <v/>
      </c>
      <c r="H137" s="64"/>
      <c r="I137" s="65"/>
      <c r="J137" s="65"/>
      <c r="K137" s="65"/>
      <c r="L137" s="64"/>
      <c r="M137" s="64"/>
      <c r="N137" s="64"/>
    </row>
    <row r="138" spans="1:14" s="2" customFormat="1" x14ac:dyDescent="0.25">
      <c r="A138" s="100" t="s">
        <v>384</v>
      </c>
      <c r="B138" s="66" t="s">
        <v>24</v>
      </c>
      <c r="C138" s="117">
        <v>0</v>
      </c>
      <c r="D138" s="117">
        <v>0</v>
      </c>
      <c r="E138" s="58"/>
      <c r="F138" s="58">
        <f t="shared" si="14"/>
        <v>0</v>
      </c>
      <c r="G138" s="58" t="str">
        <f t="shared" si="15"/>
        <v/>
      </c>
      <c r="H138" s="64"/>
      <c r="I138" s="65"/>
      <c r="J138" s="65"/>
      <c r="K138" s="65"/>
      <c r="L138" s="64"/>
      <c r="M138" s="64"/>
      <c r="N138" s="64"/>
    </row>
    <row r="139" spans="1:14" s="2" customFormat="1" x14ac:dyDescent="0.25">
      <c r="A139" s="100" t="s">
        <v>385</v>
      </c>
      <c r="B139" s="97" t="s">
        <v>943</v>
      </c>
      <c r="C139" s="117">
        <v>0</v>
      </c>
      <c r="D139" s="117">
        <v>0</v>
      </c>
      <c r="E139" s="58"/>
      <c r="F139" s="58">
        <f t="shared" si="14"/>
        <v>0</v>
      </c>
      <c r="G139" s="58" t="str">
        <f t="shared" si="15"/>
        <v/>
      </c>
      <c r="H139" s="64"/>
      <c r="I139" s="65"/>
      <c r="J139" s="65"/>
      <c r="K139" s="65"/>
      <c r="L139" s="64"/>
      <c r="M139" s="64"/>
      <c r="N139" s="64"/>
    </row>
    <row r="140" spans="1:14" s="2" customFormat="1" x14ac:dyDescent="0.25">
      <c r="A140" s="100" t="s">
        <v>386</v>
      </c>
      <c r="B140" s="66" t="s">
        <v>23</v>
      </c>
      <c r="C140" s="117">
        <v>0</v>
      </c>
      <c r="D140" s="117">
        <v>0</v>
      </c>
      <c r="E140" s="58"/>
      <c r="F140" s="58">
        <f t="shared" si="14"/>
        <v>0</v>
      </c>
      <c r="G140" s="58" t="str">
        <f t="shared" si="15"/>
        <v/>
      </c>
      <c r="H140" s="64"/>
      <c r="I140" s="65"/>
      <c r="J140" s="65"/>
      <c r="K140" s="65"/>
      <c r="L140" s="64"/>
      <c r="M140" s="64"/>
      <c r="N140" s="64"/>
    </row>
    <row r="141" spans="1:14" s="2" customFormat="1" x14ac:dyDescent="0.25">
      <c r="A141" s="100" t="s">
        <v>387</v>
      </c>
      <c r="B141" s="66" t="s">
        <v>25</v>
      </c>
      <c r="C141" s="117">
        <v>0</v>
      </c>
      <c r="D141" s="117">
        <v>0</v>
      </c>
      <c r="E141" s="66"/>
      <c r="F141" s="58">
        <f t="shared" si="14"/>
        <v>0</v>
      </c>
      <c r="G141" s="58" t="str">
        <f t="shared" si="15"/>
        <v/>
      </c>
      <c r="H141" s="64"/>
      <c r="I141" s="65"/>
      <c r="J141" s="65"/>
      <c r="K141" s="65"/>
      <c r="L141" s="64"/>
      <c r="M141" s="64"/>
      <c r="N141" s="64"/>
    </row>
    <row r="142" spans="1:14" x14ac:dyDescent="0.25">
      <c r="A142" s="100" t="s">
        <v>388</v>
      </c>
      <c r="B142" s="66" t="s">
        <v>26</v>
      </c>
      <c r="C142" s="117">
        <v>0</v>
      </c>
      <c r="D142" s="117">
        <v>0</v>
      </c>
      <c r="E142" s="66"/>
      <c r="F142" s="58">
        <f t="shared" si="14"/>
        <v>0</v>
      </c>
      <c r="G142" s="58" t="str">
        <f t="shared" si="15"/>
        <v/>
      </c>
      <c r="H142" s="64"/>
      <c r="L142" s="64"/>
      <c r="M142" s="64"/>
    </row>
    <row r="143" spans="1:14" x14ac:dyDescent="0.25">
      <c r="A143" s="100" t="s">
        <v>389</v>
      </c>
      <c r="B143" s="66" t="s">
        <v>136</v>
      </c>
      <c r="C143" s="117">
        <v>0</v>
      </c>
      <c r="D143" s="117">
        <v>0</v>
      </c>
      <c r="E143" s="66"/>
      <c r="F143" s="58">
        <f t="shared" si="14"/>
        <v>0</v>
      </c>
      <c r="G143" s="58" t="str">
        <f t="shared" si="15"/>
        <v/>
      </c>
      <c r="H143" s="64"/>
      <c r="L143" s="64"/>
      <c r="M143" s="64"/>
    </row>
    <row r="144" spans="1:14" x14ac:dyDescent="0.25">
      <c r="A144" s="100" t="s">
        <v>390</v>
      </c>
      <c r="B144" s="66" t="s">
        <v>80</v>
      </c>
      <c r="C144" s="117">
        <v>0</v>
      </c>
      <c r="D144" s="117">
        <v>0</v>
      </c>
      <c r="E144" s="66"/>
      <c r="F144" s="58">
        <f t="shared" si="14"/>
        <v>0</v>
      </c>
      <c r="G144" s="58" t="str">
        <f t="shared" si="15"/>
        <v/>
      </c>
      <c r="H144" s="64"/>
      <c r="L144" s="64"/>
      <c r="M144" s="64"/>
    </row>
    <row r="145" spans="1:13" x14ac:dyDescent="0.25">
      <c r="A145" s="100" t="s">
        <v>391</v>
      </c>
      <c r="B145" s="66" t="s">
        <v>77</v>
      </c>
      <c r="C145" s="117">
        <v>0</v>
      </c>
      <c r="D145" s="117">
        <v>0</v>
      </c>
      <c r="E145" s="66"/>
      <c r="F145" s="58">
        <f t="shared" si="14"/>
        <v>0</v>
      </c>
      <c r="G145" s="58" t="str">
        <f t="shared" si="15"/>
        <v/>
      </c>
      <c r="H145" s="64"/>
      <c r="L145" s="64"/>
      <c r="M145" s="64"/>
    </row>
    <row r="146" spans="1:13" x14ac:dyDescent="0.25">
      <c r="A146" s="100" t="s">
        <v>392</v>
      </c>
      <c r="B146" s="66" t="s">
        <v>81</v>
      </c>
      <c r="C146" s="117">
        <v>0</v>
      </c>
      <c r="D146" s="117">
        <v>0</v>
      </c>
      <c r="E146" s="66"/>
      <c r="F146" s="58">
        <f t="shared" si="14"/>
        <v>0</v>
      </c>
      <c r="G146" s="58" t="str">
        <f t="shared" si="15"/>
        <v/>
      </c>
      <c r="H146" s="64"/>
      <c r="L146" s="64"/>
      <c r="M146" s="64"/>
    </row>
    <row r="147" spans="1:13" x14ac:dyDescent="0.25">
      <c r="A147" s="100" t="s">
        <v>393</v>
      </c>
      <c r="B147" s="66" t="s">
        <v>135</v>
      </c>
      <c r="C147" s="117">
        <v>0</v>
      </c>
      <c r="D147" s="117">
        <v>0</v>
      </c>
      <c r="E147" s="66"/>
      <c r="F147" s="58">
        <f t="shared" si="14"/>
        <v>0</v>
      </c>
      <c r="G147" s="58" t="str">
        <f t="shared" si="15"/>
        <v/>
      </c>
      <c r="H147" s="64"/>
      <c r="L147" s="64"/>
      <c r="M147" s="64"/>
    </row>
    <row r="148" spans="1:13" x14ac:dyDescent="0.25">
      <c r="A148" s="100" t="s">
        <v>394</v>
      </c>
      <c r="B148" s="66" t="s">
        <v>40</v>
      </c>
      <c r="C148" s="117">
        <v>0</v>
      </c>
      <c r="D148" s="117">
        <v>0</v>
      </c>
      <c r="E148" s="66"/>
      <c r="F148" s="58">
        <f t="shared" si="14"/>
        <v>0</v>
      </c>
      <c r="G148" s="58" t="str">
        <f t="shared" si="15"/>
        <v/>
      </c>
      <c r="H148" s="64"/>
      <c r="L148" s="64"/>
      <c r="M148" s="64"/>
    </row>
    <row r="149" spans="1:13" x14ac:dyDescent="0.25">
      <c r="A149" s="100" t="s">
        <v>395</v>
      </c>
      <c r="B149" s="66" t="s">
        <v>78</v>
      </c>
      <c r="C149" s="117">
        <v>0</v>
      </c>
      <c r="D149" s="117">
        <v>0</v>
      </c>
      <c r="E149" s="66"/>
      <c r="F149" s="58">
        <f t="shared" si="14"/>
        <v>0</v>
      </c>
      <c r="G149" s="58" t="str">
        <f t="shared" si="15"/>
        <v/>
      </c>
      <c r="H149" s="64"/>
      <c r="L149" s="64"/>
      <c r="M149" s="64"/>
    </row>
    <row r="150" spans="1:13" x14ac:dyDescent="0.25">
      <c r="A150" s="100" t="s">
        <v>396</v>
      </c>
      <c r="B150" s="66" t="s">
        <v>2</v>
      </c>
      <c r="C150" s="117">
        <v>0</v>
      </c>
      <c r="D150" s="117">
        <v>0</v>
      </c>
      <c r="E150" s="66"/>
      <c r="F150" s="58">
        <f t="shared" si="14"/>
        <v>0</v>
      </c>
      <c r="G150" s="58" t="str">
        <f t="shared" si="15"/>
        <v/>
      </c>
      <c r="H150" s="64"/>
      <c r="L150" s="64"/>
      <c r="M150" s="64"/>
    </row>
    <row r="151" spans="1:13" x14ac:dyDescent="0.25">
      <c r="A151" s="100" t="s">
        <v>397</v>
      </c>
      <c r="B151" s="9" t="s">
        <v>1</v>
      </c>
      <c r="C151" s="117">
        <f>SUM(C136:C150)</f>
        <v>9095</v>
      </c>
      <c r="D151" s="117">
        <v>0</v>
      </c>
      <c r="E151" s="66"/>
      <c r="F151" s="69">
        <f>SUM(F136:F150)</f>
        <v>1</v>
      </c>
      <c r="G151" s="69">
        <f>SUM(G136:G150)</f>
        <v>0</v>
      </c>
      <c r="H151" s="64"/>
      <c r="L151" s="64"/>
      <c r="M151" s="64"/>
    </row>
    <row r="152" spans="1:13" hidden="1" outlineLevel="1" x14ac:dyDescent="0.25">
      <c r="A152" s="100" t="s">
        <v>398</v>
      </c>
      <c r="B152" s="81" t="s">
        <v>155</v>
      </c>
      <c r="E152" s="66"/>
      <c r="F152" s="58">
        <f>IF($C$151=0,"",IF(C152="[for completion]","",C152/$C$151))</f>
        <v>0</v>
      </c>
      <c r="G152" s="58" t="str">
        <f>IF($D$151=0,"",IF(D152="[for completion]","",D152/$D$151))</f>
        <v/>
      </c>
      <c r="H152" s="64"/>
      <c r="L152" s="64"/>
      <c r="M152" s="64"/>
    </row>
    <row r="153" spans="1:13" hidden="1" outlineLevel="1" x14ac:dyDescent="0.25">
      <c r="A153" s="100" t="s">
        <v>399</v>
      </c>
      <c r="B153" s="81" t="s">
        <v>155</v>
      </c>
      <c r="E153" s="66"/>
      <c r="F153" s="58">
        <f t="shared" ref="F153:F160" si="16">IF($C$151=0,"",IF(C153="[for completion]","",C153/$C$151))</f>
        <v>0</v>
      </c>
      <c r="G153" s="58" t="str">
        <f t="shared" ref="G153:G160" si="17">IF($D$151=0,"",IF(D153="[for completion]","",D153/$D$151))</f>
        <v/>
      </c>
      <c r="H153" s="64"/>
      <c r="L153" s="64"/>
      <c r="M153" s="64"/>
    </row>
    <row r="154" spans="1:13" hidden="1" outlineLevel="1" x14ac:dyDescent="0.25">
      <c r="A154" s="100" t="s">
        <v>400</v>
      </c>
      <c r="B154" s="81" t="s">
        <v>155</v>
      </c>
      <c r="E154" s="66"/>
      <c r="F154" s="58">
        <f t="shared" si="16"/>
        <v>0</v>
      </c>
      <c r="G154" s="58" t="str">
        <f t="shared" si="17"/>
        <v/>
      </c>
      <c r="H154" s="64"/>
      <c r="L154" s="64"/>
      <c r="M154" s="64"/>
    </row>
    <row r="155" spans="1:13" hidden="1" outlineLevel="1" x14ac:dyDescent="0.25">
      <c r="A155" s="100" t="s">
        <v>401</v>
      </c>
      <c r="B155" s="81" t="s">
        <v>155</v>
      </c>
      <c r="E155" s="66"/>
      <c r="F155" s="58">
        <f t="shared" si="16"/>
        <v>0</v>
      </c>
      <c r="G155" s="58" t="str">
        <f t="shared" si="17"/>
        <v/>
      </c>
      <c r="H155" s="64"/>
      <c r="L155" s="64"/>
      <c r="M155" s="64"/>
    </row>
    <row r="156" spans="1:13" hidden="1" outlineLevel="1" x14ac:dyDescent="0.25">
      <c r="A156" s="100" t="s">
        <v>402</v>
      </c>
      <c r="B156" s="81" t="s">
        <v>155</v>
      </c>
      <c r="E156" s="66"/>
      <c r="F156" s="58">
        <f t="shared" si="16"/>
        <v>0</v>
      </c>
      <c r="G156" s="58" t="str">
        <f t="shared" si="17"/>
        <v/>
      </c>
      <c r="H156" s="64"/>
      <c r="L156" s="64"/>
      <c r="M156" s="64"/>
    </row>
    <row r="157" spans="1:13" hidden="1" outlineLevel="1" x14ac:dyDescent="0.25">
      <c r="A157" s="100" t="s">
        <v>403</v>
      </c>
      <c r="B157" s="81" t="s">
        <v>155</v>
      </c>
      <c r="E157" s="66"/>
      <c r="F157" s="58">
        <f t="shared" si="16"/>
        <v>0</v>
      </c>
      <c r="G157" s="58" t="str">
        <f t="shared" si="17"/>
        <v/>
      </c>
      <c r="H157" s="64"/>
      <c r="L157" s="64"/>
      <c r="M157" s="64"/>
    </row>
    <row r="158" spans="1:13" hidden="1" outlineLevel="1" x14ac:dyDescent="0.25">
      <c r="A158" s="100" t="s">
        <v>404</v>
      </c>
      <c r="B158" s="81" t="s">
        <v>155</v>
      </c>
      <c r="E158" s="66"/>
      <c r="F158" s="58">
        <f t="shared" si="16"/>
        <v>0</v>
      </c>
      <c r="G158" s="58" t="str">
        <f t="shared" si="17"/>
        <v/>
      </c>
      <c r="H158" s="64"/>
      <c r="L158" s="64"/>
      <c r="M158" s="64"/>
    </row>
    <row r="159" spans="1:13" hidden="1" outlineLevel="1" x14ac:dyDescent="0.25">
      <c r="A159" s="100" t="s">
        <v>405</v>
      </c>
      <c r="B159" s="81" t="s">
        <v>155</v>
      </c>
      <c r="E159" s="66"/>
      <c r="F159" s="58">
        <f t="shared" si="16"/>
        <v>0</v>
      </c>
      <c r="G159" s="58" t="str">
        <f t="shared" si="17"/>
        <v/>
      </c>
      <c r="H159" s="64"/>
      <c r="L159" s="64"/>
      <c r="M159" s="64"/>
    </row>
    <row r="160" spans="1:13" hidden="1" outlineLevel="1" x14ac:dyDescent="0.25">
      <c r="A160" s="100" t="s">
        <v>406</v>
      </c>
      <c r="B160" s="81" t="s">
        <v>155</v>
      </c>
      <c r="C160" s="63"/>
      <c r="D160" s="63"/>
      <c r="E160" s="63"/>
      <c r="F160" s="58">
        <f t="shared" si="16"/>
        <v>0</v>
      </c>
      <c r="G160" s="58" t="str">
        <f t="shared" si="17"/>
        <v/>
      </c>
      <c r="H160" s="64"/>
      <c r="L160" s="64"/>
      <c r="M160" s="64"/>
    </row>
    <row r="161" spans="1:13" ht="15" customHeight="1" collapsed="1" x14ac:dyDescent="0.25">
      <c r="A161" s="70"/>
      <c r="B161" s="72" t="s">
        <v>605</v>
      </c>
      <c r="C161" s="70" t="s">
        <v>83</v>
      </c>
      <c r="D161" s="70"/>
      <c r="E161" s="56"/>
      <c r="F161" s="71" t="s">
        <v>57</v>
      </c>
      <c r="G161" s="71"/>
      <c r="H161" s="64"/>
      <c r="L161" s="64"/>
      <c r="M161" s="64"/>
    </row>
    <row r="162" spans="1:13" x14ac:dyDescent="0.25">
      <c r="A162" s="100" t="s">
        <v>407</v>
      </c>
      <c r="B162" s="64" t="s">
        <v>16</v>
      </c>
      <c r="C162" s="117">
        <v>8895</v>
      </c>
      <c r="E162" s="10"/>
      <c r="F162" s="10">
        <f>IF($C$165=0,"",IF(C162="[for completion]","",C162/$C$165))</f>
        <v>0.97800989554700379</v>
      </c>
      <c r="G162" s="8"/>
      <c r="H162" s="64"/>
      <c r="L162" s="64"/>
      <c r="M162" s="64"/>
    </row>
    <row r="163" spans="1:13" x14ac:dyDescent="0.25">
      <c r="A163" s="100" t="s">
        <v>408</v>
      </c>
      <c r="B163" s="64" t="s">
        <v>17</v>
      </c>
      <c r="C163" s="117">
        <v>200</v>
      </c>
      <c r="E163" s="10"/>
      <c r="F163" s="10">
        <f>IF($C$165=0,"",IF(C163="[for completion]","",C163/$C$165))</f>
        <v>2.1990104452996151E-2</v>
      </c>
      <c r="G163" s="8"/>
      <c r="H163" s="64"/>
      <c r="L163" s="64"/>
      <c r="M163" s="64"/>
    </row>
    <row r="164" spans="1:13" x14ac:dyDescent="0.25">
      <c r="A164" s="100" t="s">
        <v>409</v>
      </c>
      <c r="B164" s="64" t="s">
        <v>2</v>
      </c>
      <c r="C164" s="117">
        <v>0</v>
      </c>
      <c r="E164" s="10"/>
      <c r="F164" s="10">
        <f>IF($C$165=0,"",IF(C164="[for completion]","",C164/$C$165))</f>
        <v>0</v>
      </c>
      <c r="G164" s="8"/>
      <c r="H164" s="64"/>
      <c r="L164" s="64"/>
      <c r="M164" s="64"/>
    </row>
    <row r="165" spans="1:13" x14ac:dyDescent="0.25">
      <c r="A165" s="100" t="s">
        <v>410</v>
      </c>
      <c r="B165" s="11" t="s">
        <v>1</v>
      </c>
      <c r="C165" s="117">
        <f>SUM(C162:C164)</f>
        <v>9095</v>
      </c>
      <c r="D165" s="64"/>
      <c r="E165" s="10"/>
      <c r="F165" s="10">
        <f>SUM(F162:F164)</f>
        <v>1</v>
      </c>
      <c r="G165" s="8"/>
      <c r="H165" s="64"/>
      <c r="L165" s="64"/>
      <c r="M165" s="64"/>
    </row>
    <row r="166" spans="1:13" hidden="1" outlineLevel="1" x14ac:dyDescent="0.25">
      <c r="A166" s="100" t="s">
        <v>411</v>
      </c>
      <c r="B166" s="11"/>
      <c r="C166" s="117"/>
      <c r="D166" s="64"/>
      <c r="E166" s="10"/>
      <c r="F166" s="10"/>
      <c r="G166" s="8"/>
      <c r="H166" s="64"/>
      <c r="L166" s="64"/>
      <c r="M166" s="64"/>
    </row>
    <row r="167" spans="1:13" hidden="1" outlineLevel="1" x14ac:dyDescent="0.25">
      <c r="A167" s="100" t="s">
        <v>412</v>
      </c>
      <c r="B167" s="11"/>
      <c r="C167" s="117"/>
      <c r="D167" s="64"/>
      <c r="E167" s="10"/>
      <c r="F167" s="10"/>
      <c r="G167" s="8"/>
      <c r="H167" s="64"/>
      <c r="L167" s="64"/>
      <c r="M167" s="64"/>
    </row>
    <row r="168" spans="1:13" hidden="1" outlineLevel="1" x14ac:dyDescent="0.25">
      <c r="A168" s="100" t="s">
        <v>413</v>
      </c>
      <c r="B168" s="11"/>
      <c r="C168" s="64"/>
      <c r="D168" s="64"/>
      <c r="E168" s="10"/>
      <c r="F168" s="10"/>
      <c r="G168" s="8"/>
      <c r="H168" s="64"/>
      <c r="L168" s="64"/>
      <c r="M168" s="64"/>
    </row>
    <row r="169" spans="1:13" hidden="1" outlineLevel="1" x14ac:dyDescent="0.25">
      <c r="A169" s="100" t="s">
        <v>414</v>
      </c>
      <c r="B169" s="11"/>
      <c r="C169" s="64"/>
      <c r="D169" s="64"/>
      <c r="E169" s="10"/>
      <c r="F169" s="10"/>
      <c r="G169" s="8"/>
      <c r="H169" s="64"/>
      <c r="L169" s="64"/>
      <c r="M169" s="64"/>
    </row>
    <row r="170" spans="1:13" hidden="1" outlineLevel="1" x14ac:dyDescent="0.25">
      <c r="A170" s="100" t="s">
        <v>415</v>
      </c>
      <c r="B170" s="11"/>
      <c r="C170" s="64"/>
      <c r="D170" s="64"/>
      <c r="E170" s="10"/>
      <c r="F170" s="10"/>
      <c r="G170" s="8"/>
      <c r="H170" s="64"/>
      <c r="L170" s="64"/>
      <c r="M170" s="64"/>
    </row>
    <row r="171" spans="1:13" ht="15" customHeight="1" collapsed="1" x14ac:dyDescent="0.25">
      <c r="A171" s="70"/>
      <c r="B171" s="72" t="s">
        <v>606</v>
      </c>
      <c r="C171" s="70" t="s">
        <v>83</v>
      </c>
      <c r="D171" s="70"/>
      <c r="E171" s="56"/>
      <c r="F171" s="71" t="s">
        <v>147</v>
      </c>
      <c r="G171" s="71"/>
      <c r="H171" s="64"/>
      <c r="L171" s="64"/>
      <c r="M171" s="64"/>
    </row>
    <row r="172" spans="1:13" ht="15" customHeight="1" x14ac:dyDescent="0.25">
      <c r="A172" s="100" t="s">
        <v>416</v>
      </c>
      <c r="B172" s="97" t="s">
        <v>266</v>
      </c>
      <c r="C172" s="117">
        <v>0</v>
      </c>
      <c r="D172" s="54"/>
      <c r="E172" s="4"/>
      <c r="F172" s="58" t="str">
        <f>IF($C$177=0,"",IF(C172="[for completion]","",C172/$C$177))</f>
        <v/>
      </c>
      <c r="G172" s="58"/>
      <c r="H172" s="64"/>
      <c r="I172" s="100"/>
      <c r="J172" s="100"/>
      <c r="K172" s="100"/>
      <c r="L172" s="64"/>
      <c r="M172" s="64"/>
    </row>
    <row r="173" spans="1:13" x14ac:dyDescent="0.25">
      <c r="A173" s="100" t="s">
        <v>417</v>
      </c>
      <c r="B173" s="66" t="s">
        <v>203</v>
      </c>
      <c r="C173" s="117">
        <v>0</v>
      </c>
      <c r="E173" s="60"/>
      <c r="F173" s="58" t="str">
        <f>IF($C$177=0,"",IF(C173="[for completion]","",C173/$C$177))</f>
        <v/>
      </c>
      <c r="G173" s="58"/>
      <c r="H173" s="64"/>
      <c r="L173" s="64"/>
      <c r="M173" s="64"/>
    </row>
    <row r="174" spans="1:13" x14ac:dyDescent="0.25">
      <c r="A174" s="100" t="s">
        <v>418</v>
      </c>
      <c r="B174" s="66" t="s">
        <v>202</v>
      </c>
      <c r="C174" s="117">
        <v>0</v>
      </c>
      <c r="E174" s="60"/>
      <c r="F174" s="58"/>
      <c r="G174" s="58"/>
      <c r="H174" s="64"/>
      <c r="L174" s="64"/>
      <c r="M174" s="64"/>
    </row>
    <row r="175" spans="1:13" x14ac:dyDescent="0.25">
      <c r="A175" s="100" t="s">
        <v>419</v>
      </c>
      <c r="B175" s="66" t="s">
        <v>132</v>
      </c>
      <c r="C175" s="117">
        <v>0</v>
      </c>
      <c r="E175" s="60"/>
      <c r="F175" s="58" t="str">
        <f t="shared" ref="F175:F185" si="18">IF($C$177=0,"",IF(C175="[for completion]","",C175/$C$177))</f>
        <v/>
      </c>
      <c r="G175" s="58"/>
      <c r="H175" s="64"/>
      <c r="L175" s="64"/>
      <c r="M175" s="64"/>
    </row>
    <row r="176" spans="1:13" x14ac:dyDescent="0.25">
      <c r="A176" s="100" t="s">
        <v>420</v>
      </c>
      <c r="B176" s="66" t="s">
        <v>2</v>
      </c>
      <c r="C176" s="117">
        <v>0</v>
      </c>
      <c r="E176" s="60"/>
      <c r="F176" s="58" t="str">
        <f t="shared" si="18"/>
        <v/>
      </c>
      <c r="G176" s="58"/>
      <c r="H176" s="64"/>
      <c r="L176" s="64"/>
      <c r="M176" s="64"/>
    </row>
    <row r="177" spans="1:13" x14ac:dyDescent="0.25">
      <c r="A177" s="100" t="s">
        <v>421</v>
      </c>
      <c r="B177" s="9" t="s">
        <v>1</v>
      </c>
      <c r="C177" s="117">
        <f>SUM(C173:C176)</f>
        <v>0</v>
      </c>
      <c r="E177" s="60"/>
      <c r="F177" s="60">
        <f>SUM(F172:F176)</f>
        <v>0</v>
      </c>
      <c r="G177" s="58"/>
      <c r="H177" s="64"/>
      <c r="L177" s="64"/>
      <c r="M177" s="64"/>
    </row>
    <row r="178" spans="1:13" hidden="1" outlineLevel="1" x14ac:dyDescent="0.25">
      <c r="A178" s="100" t="s">
        <v>422</v>
      </c>
      <c r="B178" s="82" t="s">
        <v>204</v>
      </c>
      <c r="E178" s="60"/>
      <c r="F178" s="58" t="str">
        <f t="shared" si="18"/>
        <v/>
      </c>
      <c r="G178" s="58"/>
      <c r="H178" s="64"/>
      <c r="L178" s="64"/>
      <c r="M178" s="64"/>
    </row>
    <row r="179" spans="1:13" s="82" customFormat="1" ht="30" hidden="1" outlineLevel="1" x14ac:dyDescent="0.25">
      <c r="A179" s="100" t="s">
        <v>423</v>
      </c>
      <c r="B179" s="82" t="s">
        <v>223</v>
      </c>
      <c r="F179" s="58" t="str">
        <f t="shared" si="18"/>
        <v/>
      </c>
    </row>
    <row r="180" spans="1:13" ht="30" hidden="1" outlineLevel="1" x14ac:dyDescent="0.25">
      <c r="A180" s="100" t="s">
        <v>424</v>
      </c>
      <c r="B180" s="82" t="s">
        <v>224</v>
      </c>
      <c r="E180" s="60"/>
      <c r="F180" s="58" t="str">
        <f t="shared" si="18"/>
        <v/>
      </c>
      <c r="G180" s="58"/>
      <c r="H180" s="64"/>
      <c r="L180" s="64"/>
      <c r="M180" s="64"/>
    </row>
    <row r="181" spans="1:13" hidden="1" outlineLevel="1" x14ac:dyDescent="0.25">
      <c r="A181" s="100" t="s">
        <v>425</v>
      </c>
      <c r="B181" s="82" t="s">
        <v>205</v>
      </c>
      <c r="E181" s="60"/>
      <c r="F181" s="58" t="str">
        <f t="shared" si="18"/>
        <v/>
      </c>
      <c r="G181" s="58"/>
      <c r="H181" s="64"/>
      <c r="L181" s="64"/>
      <c r="M181" s="64"/>
    </row>
    <row r="182" spans="1:13" s="82" customFormat="1" ht="30" hidden="1" outlineLevel="1" x14ac:dyDescent="0.25">
      <c r="A182" s="100" t="s">
        <v>426</v>
      </c>
      <c r="B182" s="82" t="s">
        <v>225</v>
      </c>
      <c r="F182" s="58" t="str">
        <f t="shared" si="18"/>
        <v/>
      </c>
    </row>
    <row r="183" spans="1:13" ht="30" hidden="1" outlineLevel="1" x14ac:dyDescent="0.25">
      <c r="A183" s="100" t="s">
        <v>427</v>
      </c>
      <c r="B183" s="82" t="s">
        <v>226</v>
      </c>
      <c r="E183" s="60"/>
      <c r="F183" s="58" t="str">
        <f t="shared" si="18"/>
        <v/>
      </c>
      <c r="G183" s="58"/>
      <c r="H183" s="64"/>
      <c r="L183" s="64"/>
      <c r="M183" s="64"/>
    </row>
    <row r="184" spans="1:13" hidden="1" outlineLevel="1" x14ac:dyDescent="0.25">
      <c r="A184" s="100" t="s">
        <v>428</v>
      </c>
      <c r="B184" s="82" t="s">
        <v>190</v>
      </c>
      <c r="E184" s="60"/>
      <c r="F184" s="58" t="str">
        <f t="shared" si="18"/>
        <v/>
      </c>
      <c r="G184" s="58"/>
      <c r="H184" s="64"/>
      <c r="L184" s="64"/>
      <c r="M184" s="64"/>
    </row>
    <row r="185" spans="1:13" hidden="1" outlineLevel="1" x14ac:dyDescent="0.25">
      <c r="A185" s="100" t="s">
        <v>429</v>
      </c>
      <c r="B185" s="82" t="s">
        <v>191</v>
      </c>
      <c r="E185" s="60"/>
      <c r="F185" s="58" t="str">
        <f t="shared" si="18"/>
        <v/>
      </c>
      <c r="G185" s="58"/>
      <c r="H185" s="64"/>
      <c r="L185" s="64"/>
      <c r="M185" s="64"/>
    </row>
    <row r="186" spans="1:13" hidden="1" outlineLevel="1" x14ac:dyDescent="0.25">
      <c r="A186" s="100" t="s">
        <v>430</v>
      </c>
      <c r="B186" s="82"/>
      <c r="E186" s="60"/>
      <c r="F186" s="58"/>
      <c r="G186" s="58"/>
      <c r="H186" s="64"/>
      <c r="L186" s="64"/>
      <c r="M186" s="64"/>
    </row>
    <row r="187" spans="1:13" hidden="1" outlineLevel="1" x14ac:dyDescent="0.25">
      <c r="A187" s="100" t="s">
        <v>431</v>
      </c>
      <c r="B187" s="82"/>
      <c r="E187" s="60"/>
      <c r="F187" s="58"/>
      <c r="G187" s="58"/>
      <c r="H187" s="64"/>
      <c r="L187" s="64"/>
      <c r="M187" s="64"/>
    </row>
    <row r="188" spans="1:13" hidden="1" outlineLevel="1" x14ac:dyDescent="0.25">
      <c r="A188" s="100" t="s">
        <v>432</v>
      </c>
      <c r="B188" s="82"/>
      <c r="E188" s="60"/>
      <c r="F188" s="58"/>
      <c r="G188" s="58"/>
      <c r="H188" s="64"/>
      <c r="L188" s="64"/>
      <c r="M188" s="64"/>
    </row>
    <row r="189" spans="1:13" hidden="1" outlineLevel="1" x14ac:dyDescent="0.25">
      <c r="A189" s="100" t="s">
        <v>433</v>
      </c>
      <c r="B189" s="81"/>
      <c r="E189" s="60"/>
      <c r="F189" s="58" t="str">
        <f>IF($C$177=0,"",IF(C189="[for completion]","",C189/$C$177))</f>
        <v/>
      </c>
      <c r="G189" s="58"/>
      <c r="H189" s="64"/>
      <c r="L189" s="64"/>
      <c r="M189" s="64"/>
    </row>
    <row r="190" spans="1:13" ht="15" customHeight="1" collapsed="1" x14ac:dyDescent="0.25">
      <c r="A190" s="70"/>
      <c r="B190" s="72" t="s">
        <v>607</v>
      </c>
      <c r="C190" s="70" t="s">
        <v>83</v>
      </c>
      <c r="D190" s="70"/>
      <c r="E190" s="56"/>
      <c r="F190" s="71" t="s">
        <v>147</v>
      </c>
      <c r="G190" s="71"/>
      <c r="H190" s="64"/>
      <c r="L190" s="64"/>
      <c r="M190" s="64"/>
    </row>
    <row r="191" spans="1:13" x14ac:dyDescent="0.25">
      <c r="A191" s="100" t="s">
        <v>434</v>
      </c>
      <c r="B191" s="97" t="s">
        <v>267</v>
      </c>
      <c r="C191" s="117">
        <v>0</v>
      </c>
      <c r="E191" s="67"/>
      <c r="F191" s="58" t="str">
        <f t="shared" ref="F191:F204" si="19">IF($C$206=0,"",IF(C191="[for completion]","",C191/$C$206))</f>
        <v/>
      </c>
      <c r="G191" s="58"/>
      <c r="H191" s="64"/>
      <c r="L191" s="64"/>
      <c r="M191" s="64"/>
    </row>
    <row r="192" spans="1:13" x14ac:dyDescent="0.25">
      <c r="A192" s="100" t="s">
        <v>435</v>
      </c>
      <c r="B192" s="66" t="s">
        <v>90</v>
      </c>
      <c r="C192" s="117">
        <v>0</v>
      </c>
      <c r="E192" s="60"/>
      <c r="F192" s="58" t="str">
        <f t="shared" si="19"/>
        <v/>
      </c>
      <c r="G192" s="60"/>
      <c r="H192" s="64"/>
      <c r="L192" s="64"/>
      <c r="M192" s="64"/>
    </row>
    <row r="193" spans="1:13" x14ac:dyDescent="0.25">
      <c r="A193" s="100" t="s">
        <v>436</v>
      </c>
      <c r="B193" s="66" t="s">
        <v>126</v>
      </c>
      <c r="C193" s="117">
        <v>0</v>
      </c>
      <c r="E193" s="60"/>
      <c r="F193" s="58" t="str">
        <f t="shared" si="19"/>
        <v/>
      </c>
      <c r="G193" s="60"/>
      <c r="H193" s="64"/>
      <c r="L193" s="64"/>
      <c r="M193" s="64"/>
    </row>
    <row r="194" spans="1:13" x14ac:dyDescent="0.25">
      <c r="A194" s="100" t="s">
        <v>437</v>
      </c>
      <c r="B194" s="66" t="s">
        <v>115</v>
      </c>
      <c r="C194" s="117">
        <v>0</v>
      </c>
      <c r="E194" s="60"/>
      <c r="F194" s="58" t="str">
        <f t="shared" si="19"/>
        <v/>
      </c>
      <c r="G194" s="60"/>
      <c r="H194" s="64"/>
      <c r="L194" s="64"/>
      <c r="M194" s="64"/>
    </row>
    <row r="195" spans="1:13" x14ac:dyDescent="0.25">
      <c r="A195" s="100" t="s">
        <v>438</v>
      </c>
      <c r="B195" s="66" t="s">
        <v>119</v>
      </c>
      <c r="C195" s="117">
        <v>0</v>
      </c>
      <c r="E195" s="60"/>
      <c r="F195" s="58" t="str">
        <f t="shared" si="19"/>
        <v/>
      </c>
      <c r="G195" s="60"/>
      <c r="H195" s="64"/>
      <c r="L195" s="64"/>
      <c r="M195" s="64"/>
    </row>
    <row r="196" spans="1:13" x14ac:dyDescent="0.25">
      <c r="A196" s="100" t="s">
        <v>439</v>
      </c>
      <c r="B196" s="66" t="s">
        <v>120</v>
      </c>
      <c r="C196" s="117">
        <v>0</v>
      </c>
      <c r="E196" s="60"/>
      <c r="F196" s="58" t="str">
        <f t="shared" si="19"/>
        <v/>
      </c>
      <c r="G196" s="60"/>
      <c r="H196" s="64"/>
      <c r="L196" s="64"/>
      <c r="M196" s="64"/>
    </row>
    <row r="197" spans="1:13" x14ac:dyDescent="0.25">
      <c r="A197" s="100" t="s">
        <v>440</v>
      </c>
      <c r="B197" s="66" t="s">
        <v>141</v>
      </c>
      <c r="C197" s="117">
        <v>0</v>
      </c>
      <c r="E197" s="60"/>
      <c r="F197" s="58" t="str">
        <f t="shared" si="19"/>
        <v/>
      </c>
      <c r="G197" s="60"/>
      <c r="H197" s="64"/>
      <c r="L197" s="64"/>
      <c r="M197" s="64"/>
    </row>
    <row r="198" spans="1:13" x14ac:dyDescent="0.25">
      <c r="A198" s="100" t="s">
        <v>441</v>
      </c>
      <c r="B198" s="66" t="s">
        <v>121</v>
      </c>
      <c r="C198" s="117">
        <v>0</v>
      </c>
      <c r="E198" s="60"/>
      <c r="F198" s="58" t="str">
        <f t="shared" si="19"/>
        <v/>
      </c>
      <c r="G198" s="60"/>
      <c r="H198" s="64"/>
      <c r="L198" s="64"/>
      <c r="M198" s="64"/>
    </row>
    <row r="199" spans="1:13" x14ac:dyDescent="0.25">
      <c r="A199" s="100" t="s">
        <v>442</v>
      </c>
      <c r="B199" s="66" t="s">
        <v>122</v>
      </c>
      <c r="C199" s="117">
        <v>0</v>
      </c>
      <c r="E199" s="60"/>
      <c r="F199" s="58" t="str">
        <f t="shared" si="19"/>
        <v/>
      </c>
      <c r="G199" s="60"/>
      <c r="H199" s="64"/>
      <c r="L199" s="64"/>
      <c r="M199" s="64"/>
    </row>
    <row r="200" spans="1:13" x14ac:dyDescent="0.25">
      <c r="A200" s="100" t="s">
        <v>443</v>
      </c>
      <c r="B200" s="66" t="s">
        <v>123</v>
      </c>
      <c r="C200" s="117">
        <v>0</v>
      </c>
      <c r="E200" s="60"/>
      <c r="F200" s="58" t="str">
        <f t="shared" si="19"/>
        <v/>
      </c>
      <c r="G200" s="60"/>
      <c r="H200" s="64"/>
      <c r="L200" s="64"/>
      <c r="M200" s="64"/>
    </row>
    <row r="201" spans="1:13" x14ac:dyDescent="0.25">
      <c r="A201" s="100" t="s">
        <v>444</v>
      </c>
      <c r="B201" s="66" t="s">
        <v>124</v>
      </c>
      <c r="C201" s="117">
        <v>0</v>
      </c>
      <c r="E201" s="60"/>
      <c r="F201" s="58" t="str">
        <f t="shared" si="19"/>
        <v/>
      </c>
      <c r="G201" s="60"/>
      <c r="H201" s="64"/>
      <c r="L201" s="64"/>
      <c r="M201" s="64"/>
    </row>
    <row r="202" spans="1:13" x14ac:dyDescent="0.25">
      <c r="A202" s="100" t="s">
        <v>445</v>
      </c>
      <c r="B202" s="66" t="s">
        <v>127</v>
      </c>
      <c r="C202" s="117">
        <v>0</v>
      </c>
      <c r="E202" s="60"/>
      <c r="F202" s="58" t="str">
        <f t="shared" si="19"/>
        <v/>
      </c>
      <c r="G202" s="60"/>
      <c r="H202" s="64"/>
      <c r="L202" s="64"/>
      <c r="M202" s="64"/>
    </row>
    <row r="203" spans="1:13" x14ac:dyDescent="0.25">
      <c r="A203" s="100" t="s">
        <v>446</v>
      </c>
      <c r="B203" s="66" t="s">
        <v>125</v>
      </c>
      <c r="C203" s="117">
        <v>0</v>
      </c>
      <c r="E203" s="60"/>
      <c r="F203" s="58" t="str">
        <f t="shared" si="19"/>
        <v/>
      </c>
      <c r="G203" s="60"/>
      <c r="H203" s="64"/>
      <c r="L203" s="64"/>
      <c r="M203" s="64"/>
    </row>
    <row r="204" spans="1:13" x14ac:dyDescent="0.25">
      <c r="A204" s="100" t="s">
        <v>447</v>
      </c>
      <c r="B204" s="66" t="s">
        <v>2</v>
      </c>
      <c r="C204" s="117">
        <v>0</v>
      </c>
      <c r="E204" s="60"/>
      <c r="F204" s="58" t="str">
        <f t="shared" si="19"/>
        <v/>
      </c>
      <c r="G204" s="60"/>
      <c r="H204" s="64"/>
      <c r="L204" s="64"/>
      <c r="M204" s="64"/>
    </row>
    <row r="205" spans="1:13" x14ac:dyDescent="0.25">
      <c r="A205" s="100" t="s">
        <v>448</v>
      </c>
      <c r="B205" s="68" t="s">
        <v>206</v>
      </c>
      <c r="C205" s="117">
        <v>0</v>
      </c>
      <c r="E205" s="60"/>
      <c r="F205" s="58"/>
      <c r="G205" s="60"/>
      <c r="H205" s="64"/>
      <c r="L205" s="64"/>
      <c r="M205" s="64"/>
    </row>
    <row r="206" spans="1:13" x14ac:dyDescent="0.25">
      <c r="A206" s="100" t="s">
        <v>449</v>
      </c>
      <c r="B206" s="9" t="s">
        <v>1</v>
      </c>
      <c r="C206" s="117">
        <f>SUM(C191:C204)</f>
        <v>0</v>
      </c>
      <c r="D206" s="66"/>
      <c r="E206" s="60"/>
      <c r="F206" s="60">
        <f>SUM(F191:F204)</f>
        <v>0</v>
      </c>
      <c r="G206" s="60"/>
      <c r="H206" s="64"/>
      <c r="L206" s="64"/>
      <c r="M206" s="64"/>
    </row>
    <row r="207" spans="1:13" hidden="1" outlineLevel="1" x14ac:dyDescent="0.25">
      <c r="A207" s="100" t="s">
        <v>450</v>
      </c>
      <c r="B207" s="81" t="s">
        <v>155</v>
      </c>
      <c r="E207" s="60"/>
      <c r="F207" s="58" t="str">
        <f>IF($C$206=0,"",IF(C207="[for completion]","",C207/$C$206))</f>
        <v/>
      </c>
      <c r="G207" s="60"/>
      <c r="H207" s="64"/>
      <c r="L207" s="64"/>
      <c r="M207" s="64"/>
    </row>
    <row r="208" spans="1:13" hidden="1" outlineLevel="1" x14ac:dyDescent="0.25">
      <c r="A208" s="100" t="s">
        <v>451</v>
      </c>
      <c r="B208" s="81" t="s">
        <v>155</v>
      </c>
      <c r="E208" s="60"/>
      <c r="F208" s="58" t="str">
        <f t="shared" ref="F208:F213" si="20">IF($C$206=0,"",IF(C208="[for completion]","",C208/$C$206))</f>
        <v/>
      </c>
      <c r="G208" s="60"/>
      <c r="H208" s="64"/>
      <c r="L208" s="64"/>
      <c r="M208" s="64"/>
    </row>
    <row r="209" spans="1:13" hidden="1" outlineLevel="1" x14ac:dyDescent="0.25">
      <c r="A209" s="100" t="s">
        <v>452</v>
      </c>
      <c r="B209" s="81" t="s">
        <v>155</v>
      </c>
      <c r="E209" s="60"/>
      <c r="F209" s="58" t="str">
        <f t="shared" si="20"/>
        <v/>
      </c>
      <c r="G209" s="60"/>
      <c r="H209" s="64"/>
      <c r="L209" s="64"/>
      <c r="M209" s="64"/>
    </row>
    <row r="210" spans="1:13" hidden="1" outlineLevel="1" x14ac:dyDescent="0.25">
      <c r="A210" s="100" t="s">
        <v>453</v>
      </c>
      <c r="B210" s="81" t="s">
        <v>155</v>
      </c>
      <c r="E210" s="60"/>
      <c r="F210" s="58" t="str">
        <f t="shared" si="20"/>
        <v/>
      </c>
      <c r="G210" s="60"/>
      <c r="H210" s="64"/>
      <c r="L210" s="64"/>
      <c r="M210" s="64"/>
    </row>
    <row r="211" spans="1:13" hidden="1" outlineLevel="1" x14ac:dyDescent="0.25">
      <c r="A211" s="100" t="s">
        <v>454</v>
      </c>
      <c r="B211" s="81" t="s">
        <v>155</v>
      </c>
      <c r="E211" s="60"/>
      <c r="F211" s="58" t="str">
        <f t="shared" si="20"/>
        <v/>
      </c>
      <c r="G211" s="60"/>
      <c r="H211" s="64"/>
      <c r="L211" s="64"/>
      <c r="M211" s="64"/>
    </row>
    <row r="212" spans="1:13" hidden="1" outlineLevel="1" x14ac:dyDescent="0.25">
      <c r="A212" s="100" t="s">
        <v>455</v>
      </c>
      <c r="B212" s="81" t="s">
        <v>155</v>
      </c>
      <c r="E212" s="60"/>
      <c r="F212" s="58" t="str">
        <f t="shared" si="20"/>
        <v/>
      </c>
      <c r="G212" s="60"/>
      <c r="H212" s="64"/>
      <c r="L212" s="64"/>
      <c r="M212" s="64"/>
    </row>
    <row r="213" spans="1:13" hidden="1" outlineLevel="1" x14ac:dyDescent="0.25">
      <c r="A213" s="100" t="s">
        <v>456</v>
      </c>
      <c r="B213" s="81" t="s">
        <v>155</v>
      </c>
      <c r="E213" s="60"/>
      <c r="F213" s="58" t="str">
        <f t="shared" si="20"/>
        <v/>
      </c>
      <c r="G213" s="60"/>
      <c r="H213" s="64"/>
      <c r="L213" s="64"/>
      <c r="M213" s="64"/>
    </row>
    <row r="214" spans="1:13" ht="15" customHeight="1" collapsed="1" x14ac:dyDescent="0.25">
      <c r="A214" s="70"/>
      <c r="B214" s="72" t="s">
        <v>608</v>
      </c>
      <c r="C214" s="70" t="s">
        <v>83</v>
      </c>
      <c r="D214" s="70"/>
      <c r="E214" s="56"/>
      <c r="F214" s="71" t="s">
        <v>146</v>
      </c>
      <c r="G214" s="71" t="s">
        <v>57</v>
      </c>
      <c r="H214" s="64"/>
      <c r="L214" s="64"/>
      <c r="M214" s="64"/>
    </row>
    <row r="215" spans="1:13" x14ac:dyDescent="0.25">
      <c r="A215" s="100" t="s">
        <v>457</v>
      </c>
      <c r="B215" s="8" t="s">
        <v>168</v>
      </c>
      <c r="C215" s="117">
        <v>10512.46727125</v>
      </c>
      <c r="E215" s="10"/>
      <c r="F215" s="58">
        <f>IF($C$218=0,"",IF(C215="[for completion]","",C215/$C$218))</f>
        <v>1</v>
      </c>
      <c r="G215" s="58">
        <f>IF($C$218=0,"",IF(C215="[for completion]","",C215/$C$218))</f>
        <v>1</v>
      </c>
      <c r="H215" s="64"/>
      <c r="L215" s="64"/>
      <c r="M215" s="64"/>
    </row>
    <row r="216" spans="1:13" x14ac:dyDescent="0.25">
      <c r="A216" s="100" t="s">
        <v>458</v>
      </c>
      <c r="B216" s="8" t="s">
        <v>167</v>
      </c>
      <c r="C216" s="117">
        <v>0</v>
      </c>
      <c r="E216" s="10"/>
      <c r="F216" s="58">
        <f>IF($C$218=0,"",IF(C216="[for completion]","",C216/$C$218))</f>
        <v>0</v>
      </c>
      <c r="G216" s="58">
        <f>IF($C$218=0,"",IF(C216="[for completion]","",C216/$C$218))</f>
        <v>0</v>
      </c>
      <c r="H216" s="64"/>
      <c r="L216" s="64"/>
      <c r="M216" s="64"/>
    </row>
    <row r="217" spans="1:13" x14ac:dyDescent="0.25">
      <c r="A217" s="100" t="s">
        <v>459</v>
      </c>
      <c r="B217" s="8" t="s">
        <v>2</v>
      </c>
      <c r="C217" s="117">
        <v>0</v>
      </c>
      <c r="E217" s="10"/>
      <c r="F217" s="58">
        <f>IF($C$218=0,"",IF(C217="[for completion]","",C217/$C$218))</f>
        <v>0</v>
      </c>
      <c r="G217" s="58">
        <f>IF($C$218=0,"",IF(C217="[for completion]","",C217/$C$218))</f>
        <v>0</v>
      </c>
      <c r="H217" s="64"/>
      <c r="L217" s="64"/>
      <c r="M217" s="64"/>
    </row>
    <row r="218" spans="1:13" x14ac:dyDescent="0.25">
      <c r="A218" s="100" t="s">
        <v>460</v>
      </c>
      <c r="B218" s="9" t="s">
        <v>1</v>
      </c>
      <c r="C218" s="117">
        <f>SUM(C215:C217)</f>
        <v>10512.46727125</v>
      </c>
      <c r="E218" s="10"/>
      <c r="F218" s="69">
        <f>SUM(F215:F217)</f>
        <v>1</v>
      </c>
      <c r="G218" s="69">
        <f>SUM(G215:G217)</f>
        <v>1</v>
      </c>
      <c r="H218" s="64"/>
      <c r="L218" s="64"/>
      <c r="M218" s="64"/>
    </row>
    <row r="219" spans="1:13" hidden="1" outlineLevel="1" x14ac:dyDescent="0.25">
      <c r="A219" s="100" t="s">
        <v>462</v>
      </c>
      <c r="B219" s="81" t="s">
        <v>155</v>
      </c>
      <c r="E219" s="10"/>
      <c r="F219" s="58">
        <f>IF($C$218=0,"",IF(C219="[for completion]","",C219/$C$218))</f>
        <v>0</v>
      </c>
      <c r="G219" s="58">
        <f>IF($C$218=0,"",IF(C219="[for completion]","",C219/$C$218))</f>
        <v>0</v>
      </c>
      <c r="H219" s="64"/>
      <c r="L219" s="64"/>
      <c r="M219" s="64"/>
    </row>
    <row r="220" spans="1:13" hidden="1" outlineLevel="1" x14ac:dyDescent="0.25">
      <c r="A220" s="100" t="s">
        <v>463</v>
      </c>
      <c r="B220" s="81" t="s">
        <v>155</v>
      </c>
      <c r="E220" s="10"/>
      <c r="F220" s="58">
        <f t="shared" ref="F220:F225" si="21">IF($C$218=0,"",IF(C220="[for completion]","",C220/$C$218))</f>
        <v>0</v>
      </c>
      <c r="G220" s="58">
        <f t="shared" ref="G220:G225" si="22">IF($C$218=0,"",IF(C220="[for completion]","",C220/$C$218))</f>
        <v>0</v>
      </c>
      <c r="H220" s="64"/>
      <c r="L220" s="64"/>
      <c r="M220" s="64"/>
    </row>
    <row r="221" spans="1:13" hidden="1" outlineLevel="1" x14ac:dyDescent="0.25">
      <c r="A221" s="100" t="s">
        <v>464</v>
      </c>
      <c r="B221" s="81" t="s">
        <v>155</v>
      </c>
      <c r="E221" s="10"/>
      <c r="F221" s="58">
        <f t="shared" si="21"/>
        <v>0</v>
      </c>
      <c r="G221" s="58">
        <f t="shared" si="22"/>
        <v>0</v>
      </c>
      <c r="H221" s="64"/>
      <c r="L221" s="64"/>
      <c r="M221" s="64"/>
    </row>
    <row r="222" spans="1:13" hidden="1" outlineLevel="1" x14ac:dyDescent="0.25">
      <c r="A222" s="100" t="s">
        <v>465</v>
      </c>
      <c r="B222" s="81" t="s">
        <v>155</v>
      </c>
      <c r="E222" s="10"/>
      <c r="F222" s="58">
        <f t="shared" si="21"/>
        <v>0</v>
      </c>
      <c r="G222" s="58">
        <f t="shared" si="22"/>
        <v>0</v>
      </c>
      <c r="H222" s="64"/>
      <c r="L222" s="64"/>
      <c r="M222" s="64"/>
    </row>
    <row r="223" spans="1:13" hidden="1" outlineLevel="1" x14ac:dyDescent="0.25">
      <c r="A223" s="100" t="s">
        <v>466</v>
      </c>
      <c r="B223" s="81" t="s">
        <v>155</v>
      </c>
      <c r="E223" s="10"/>
      <c r="F223" s="58">
        <f t="shared" si="21"/>
        <v>0</v>
      </c>
      <c r="G223" s="58">
        <f t="shared" si="22"/>
        <v>0</v>
      </c>
      <c r="H223" s="64"/>
      <c r="L223" s="64"/>
      <c r="M223" s="64"/>
    </row>
    <row r="224" spans="1:13" hidden="1" outlineLevel="1" x14ac:dyDescent="0.25">
      <c r="A224" s="100" t="s">
        <v>467</v>
      </c>
      <c r="B224" s="81" t="s">
        <v>155</v>
      </c>
      <c r="E224" s="66"/>
      <c r="F224" s="58">
        <f t="shared" si="21"/>
        <v>0</v>
      </c>
      <c r="G224" s="58">
        <f t="shared" si="22"/>
        <v>0</v>
      </c>
      <c r="H224" s="64"/>
      <c r="L224" s="64"/>
      <c r="M224" s="64"/>
    </row>
    <row r="225" spans="1:14" hidden="1" outlineLevel="1" x14ac:dyDescent="0.25">
      <c r="A225" s="100" t="s">
        <v>468</v>
      </c>
      <c r="B225" s="81" t="s">
        <v>155</v>
      </c>
      <c r="E225" s="10"/>
      <c r="F225" s="58">
        <f t="shared" si="21"/>
        <v>0</v>
      </c>
      <c r="G225" s="58">
        <f t="shared" si="22"/>
        <v>0</v>
      </c>
      <c r="H225" s="64"/>
      <c r="L225" s="64"/>
      <c r="M225" s="64"/>
    </row>
    <row r="226" spans="1:14" ht="15" customHeight="1" collapsed="1" x14ac:dyDescent="0.25">
      <c r="A226" s="70"/>
      <c r="B226" s="72" t="s">
        <v>609</v>
      </c>
      <c r="C226" s="70"/>
      <c r="D226" s="70"/>
      <c r="E226" s="56"/>
      <c r="F226" s="71"/>
      <c r="G226" s="71"/>
      <c r="H226" s="64"/>
      <c r="L226" s="64"/>
      <c r="M226" s="64"/>
    </row>
    <row r="227" spans="1:14" x14ac:dyDescent="0.25">
      <c r="A227" s="100" t="s">
        <v>461</v>
      </c>
      <c r="B227" s="66" t="s">
        <v>44</v>
      </c>
      <c r="C227" s="75" t="s">
        <v>1002</v>
      </c>
      <c r="H227" s="64"/>
      <c r="L227" s="64"/>
      <c r="M227" s="64"/>
    </row>
    <row r="228" spans="1:14" ht="15" customHeight="1" x14ac:dyDescent="0.25">
      <c r="A228" s="70"/>
      <c r="B228" s="72" t="s">
        <v>610</v>
      </c>
      <c r="C228" s="70"/>
      <c r="D228" s="70"/>
      <c r="E228" s="56"/>
      <c r="F228" s="71"/>
      <c r="G228" s="71"/>
      <c r="H228" s="64"/>
      <c r="L228" s="64"/>
      <c r="M228" s="64"/>
    </row>
    <row r="229" spans="1:14" x14ac:dyDescent="0.25">
      <c r="A229" s="100" t="s">
        <v>469</v>
      </c>
      <c r="B229" s="100" t="s">
        <v>250</v>
      </c>
      <c r="C229" s="117">
        <v>8797.6037959200003</v>
      </c>
      <c r="E229" s="66"/>
      <c r="H229" s="64"/>
      <c r="L229" s="64"/>
      <c r="M229" s="64"/>
    </row>
    <row r="230" spans="1:14" x14ac:dyDescent="0.25">
      <c r="A230" s="100" t="s">
        <v>470</v>
      </c>
      <c r="B230" s="105" t="s">
        <v>240</v>
      </c>
      <c r="C230" s="117" t="s">
        <v>1011</v>
      </c>
      <c r="E230" s="66"/>
      <c r="H230" s="64"/>
      <c r="L230" s="64"/>
      <c r="M230" s="64"/>
    </row>
    <row r="231" spans="1:14" x14ac:dyDescent="0.25">
      <c r="A231" s="100" t="s">
        <v>471</v>
      </c>
      <c r="B231" s="105" t="s">
        <v>241</v>
      </c>
      <c r="C231" s="117" t="s">
        <v>187</v>
      </c>
      <c r="E231" s="66"/>
      <c r="H231" s="64"/>
      <c r="L231" s="64"/>
      <c r="M231" s="64"/>
    </row>
    <row r="232" spans="1:14" hidden="1" outlineLevel="1" x14ac:dyDescent="0.25">
      <c r="A232" s="100" t="s">
        <v>472</v>
      </c>
      <c r="B232" s="101" t="s">
        <v>252</v>
      </c>
      <c r="C232" s="117"/>
      <c r="D232" s="66"/>
      <c r="E232" s="66"/>
      <c r="H232" s="64"/>
      <c r="L232" s="64"/>
      <c r="M232" s="64"/>
    </row>
    <row r="233" spans="1:14" hidden="1" outlineLevel="1" x14ac:dyDescent="0.25">
      <c r="A233" s="100" t="s">
        <v>473</v>
      </c>
      <c r="B233" s="101" t="s">
        <v>251</v>
      </c>
      <c r="C233" s="66"/>
      <c r="D233" s="66"/>
      <c r="E233" s="66"/>
      <c r="H233" s="64"/>
      <c r="L233" s="64"/>
      <c r="M233" s="64"/>
    </row>
    <row r="234" spans="1:14" hidden="1" outlineLevel="1" x14ac:dyDescent="0.25">
      <c r="A234" s="100" t="s">
        <v>474</v>
      </c>
      <c r="B234" s="101" t="s">
        <v>253</v>
      </c>
      <c r="C234" s="66"/>
      <c r="D234" s="66"/>
      <c r="E234" s="66"/>
      <c r="H234" s="64"/>
      <c r="L234" s="64"/>
      <c r="M234" s="64"/>
    </row>
    <row r="235" spans="1:14" hidden="1" outlineLevel="1" x14ac:dyDescent="0.25">
      <c r="A235" s="100" t="s">
        <v>475</v>
      </c>
      <c r="B235" s="100"/>
      <c r="C235" s="66"/>
      <c r="D235" s="66"/>
      <c r="E235" s="66"/>
      <c r="H235" s="64"/>
      <c r="L235" s="64"/>
      <c r="M235" s="64"/>
    </row>
    <row r="236" spans="1:14" hidden="1" outlineLevel="1" x14ac:dyDescent="0.25">
      <c r="A236" s="100" t="s">
        <v>476</v>
      </c>
      <c r="B236" s="100"/>
      <c r="C236" s="66"/>
      <c r="D236" s="66"/>
      <c r="E236" s="66"/>
      <c r="H236" s="64"/>
      <c r="L236" s="64"/>
      <c r="M236" s="64"/>
    </row>
    <row r="237" spans="1:14" hidden="1" outlineLevel="1" x14ac:dyDescent="0.25">
      <c r="A237" s="100" t="s">
        <v>477</v>
      </c>
      <c r="B237" s="100"/>
      <c r="D237" s="62"/>
      <c r="E237" s="62"/>
      <c r="F237" s="62"/>
      <c r="G237" s="62"/>
      <c r="H237" s="64"/>
      <c r="K237" s="77"/>
      <c r="L237" s="77"/>
      <c r="M237" s="77"/>
      <c r="N237" s="77"/>
    </row>
    <row r="238" spans="1:14" hidden="1" outlineLevel="1" x14ac:dyDescent="0.25">
      <c r="A238" s="100" t="s">
        <v>478</v>
      </c>
      <c r="B238" s="100"/>
      <c r="C238" s="100"/>
      <c r="D238" s="95"/>
      <c r="E238" s="95"/>
      <c r="F238" s="95"/>
      <c r="G238" s="95"/>
      <c r="H238" s="64"/>
      <c r="I238" s="100"/>
      <c r="J238" s="100"/>
      <c r="K238" s="77"/>
      <c r="L238" s="77"/>
      <c r="M238" s="77"/>
      <c r="N238" s="77"/>
    </row>
    <row r="239" spans="1:14" hidden="1" outlineLevel="1" x14ac:dyDescent="0.25">
      <c r="A239" s="100" t="s">
        <v>479</v>
      </c>
      <c r="B239" s="100"/>
      <c r="C239" s="100"/>
      <c r="D239" s="95"/>
      <c r="E239" s="95"/>
      <c r="F239" s="95"/>
      <c r="G239" s="95"/>
      <c r="H239" s="64"/>
      <c r="I239" s="100"/>
      <c r="J239" s="100"/>
      <c r="K239" s="77"/>
      <c r="L239" s="77"/>
      <c r="M239" s="77"/>
      <c r="N239" s="77"/>
    </row>
    <row r="240" spans="1:14" hidden="1" outlineLevel="1" x14ac:dyDescent="0.25">
      <c r="A240" s="100" t="s">
        <v>480</v>
      </c>
      <c r="B240" s="100"/>
      <c r="C240" s="100"/>
      <c r="D240" s="95"/>
      <c r="E240" s="95"/>
      <c r="F240" s="95"/>
      <c r="G240" s="95"/>
      <c r="H240" s="64"/>
      <c r="I240" s="100"/>
      <c r="J240" s="100"/>
      <c r="K240" s="77"/>
      <c r="L240" s="77"/>
      <c r="M240" s="77"/>
      <c r="N240" s="77"/>
    </row>
    <row r="241" spans="1:14" hidden="1" outlineLevel="1" x14ac:dyDescent="0.25">
      <c r="A241" s="100" t="s">
        <v>481</v>
      </c>
      <c r="B241" s="100"/>
      <c r="C241" s="100"/>
      <c r="D241" s="95"/>
      <c r="E241" s="95"/>
      <c r="F241" s="95"/>
      <c r="G241" s="95"/>
      <c r="H241" s="64"/>
      <c r="I241" s="100"/>
      <c r="J241" s="100"/>
      <c r="K241" s="77"/>
      <c r="L241" s="77"/>
      <c r="M241" s="77"/>
      <c r="N241" s="77"/>
    </row>
    <row r="242" spans="1:14" hidden="1" outlineLevel="1" x14ac:dyDescent="0.25">
      <c r="A242" s="100" t="s">
        <v>482</v>
      </c>
      <c r="B242" s="100"/>
      <c r="C242" s="100"/>
      <c r="D242" s="95"/>
      <c r="E242" s="95"/>
      <c r="F242" s="95"/>
      <c r="G242" s="95"/>
      <c r="H242" s="64"/>
      <c r="I242" s="100"/>
      <c r="J242" s="100"/>
      <c r="K242" s="77"/>
      <c r="L242" s="77"/>
      <c r="M242" s="77"/>
      <c r="N242" s="77"/>
    </row>
    <row r="243" spans="1:14" hidden="1" outlineLevel="1" x14ac:dyDescent="0.25">
      <c r="A243" s="100" t="s">
        <v>483</v>
      </c>
      <c r="B243" s="100"/>
      <c r="C243" s="100"/>
      <c r="D243" s="95"/>
      <c r="E243" s="95"/>
      <c r="F243" s="95"/>
      <c r="G243" s="95"/>
      <c r="H243" s="64"/>
      <c r="I243" s="100"/>
      <c r="J243" s="100"/>
      <c r="K243" s="77"/>
      <c r="L243" s="77"/>
      <c r="M243" s="77"/>
      <c r="N243" s="77"/>
    </row>
    <row r="244" spans="1:14" hidden="1" outlineLevel="1" x14ac:dyDescent="0.25">
      <c r="A244" s="100" t="s">
        <v>484</v>
      </c>
      <c r="B244" s="100"/>
      <c r="C244" s="100"/>
      <c r="D244" s="95"/>
      <c r="E244" s="95"/>
      <c r="F244" s="95"/>
      <c r="G244" s="95"/>
      <c r="H244" s="64"/>
      <c r="I244" s="100"/>
      <c r="J244" s="100"/>
      <c r="K244" s="77"/>
      <c r="L244" s="77"/>
      <c r="M244" s="77"/>
      <c r="N244" s="77"/>
    </row>
    <row r="245" spans="1:14" hidden="1" outlineLevel="1" x14ac:dyDescent="0.25">
      <c r="A245" s="100" t="s">
        <v>485</v>
      </c>
      <c r="B245" s="100"/>
      <c r="C245" s="100"/>
      <c r="D245" s="95"/>
      <c r="E245" s="95"/>
      <c r="F245" s="95"/>
      <c r="G245" s="95"/>
      <c r="H245" s="64"/>
      <c r="I245" s="100"/>
      <c r="J245" s="100"/>
      <c r="K245" s="77"/>
      <c r="L245" s="77"/>
      <c r="M245" s="77"/>
      <c r="N245" s="77"/>
    </row>
    <row r="246" spans="1:14" hidden="1" outlineLevel="1" x14ac:dyDescent="0.25">
      <c r="A246" s="100" t="s">
        <v>486</v>
      </c>
      <c r="B246" s="100"/>
      <c r="C246" s="100"/>
      <c r="D246" s="95"/>
      <c r="E246" s="95"/>
      <c r="F246" s="95"/>
      <c r="G246" s="95"/>
      <c r="H246" s="64"/>
      <c r="I246" s="100"/>
      <c r="J246" s="100"/>
      <c r="K246" s="77"/>
      <c r="L246" s="77"/>
      <c r="M246" s="77"/>
      <c r="N246" s="77"/>
    </row>
    <row r="247" spans="1:14" hidden="1" outlineLevel="1" x14ac:dyDescent="0.25">
      <c r="A247" s="100" t="s">
        <v>487</v>
      </c>
      <c r="B247" s="100"/>
      <c r="C247" s="100"/>
      <c r="D247" s="95"/>
      <c r="E247" s="95"/>
      <c r="F247" s="95"/>
      <c r="G247" s="95"/>
      <c r="H247" s="64"/>
      <c r="I247" s="100"/>
      <c r="J247" s="100"/>
      <c r="K247" s="77"/>
      <c r="L247" s="77"/>
      <c r="M247" s="77"/>
      <c r="N247" s="77"/>
    </row>
    <row r="248" spans="1:14" hidden="1" outlineLevel="1" x14ac:dyDescent="0.25">
      <c r="A248" s="100" t="s">
        <v>488</v>
      </c>
      <c r="B248" s="100"/>
      <c r="C248" s="100"/>
      <c r="D248" s="95"/>
      <c r="E248" s="95"/>
      <c r="F248" s="95"/>
      <c r="G248" s="95"/>
      <c r="H248" s="64"/>
      <c r="I248" s="100"/>
      <c r="J248" s="100"/>
      <c r="K248" s="77"/>
      <c r="L248" s="77"/>
      <c r="M248" s="77"/>
      <c r="N248" s="77"/>
    </row>
    <row r="249" spans="1:14" hidden="1" outlineLevel="1" x14ac:dyDescent="0.25">
      <c r="A249" s="100" t="s">
        <v>489</v>
      </c>
      <c r="B249" s="100"/>
      <c r="C249" s="100"/>
      <c r="D249" s="95"/>
      <c r="E249" s="95"/>
      <c r="F249" s="95"/>
      <c r="G249" s="95"/>
      <c r="H249" s="64"/>
      <c r="I249" s="100"/>
      <c r="J249" s="100"/>
      <c r="K249" s="77"/>
      <c r="L249" s="77"/>
      <c r="M249" s="77"/>
      <c r="N249" s="77"/>
    </row>
    <row r="250" spans="1:14" hidden="1" outlineLevel="1" x14ac:dyDescent="0.25">
      <c r="A250" s="100" t="s">
        <v>490</v>
      </c>
      <c r="B250" s="100"/>
      <c r="C250" s="100"/>
      <c r="D250" s="95"/>
      <c r="E250" s="95"/>
      <c r="F250" s="95"/>
      <c r="G250" s="95"/>
      <c r="H250" s="64"/>
      <c r="I250" s="100"/>
      <c r="J250" s="100"/>
      <c r="K250" s="77"/>
      <c r="L250" s="77"/>
      <c r="M250" s="77"/>
      <c r="N250" s="77"/>
    </row>
    <row r="251" spans="1:14" hidden="1" outlineLevel="1" x14ac:dyDescent="0.25">
      <c r="A251" s="100" t="s">
        <v>491</v>
      </c>
      <c r="B251" s="100"/>
      <c r="C251" s="100"/>
      <c r="D251" s="95"/>
      <c r="E251" s="95"/>
      <c r="F251" s="95"/>
      <c r="G251" s="95"/>
      <c r="H251" s="64"/>
      <c r="I251" s="100"/>
      <c r="J251" s="100"/>
      <c r="K251" s="77"/>
      <c r="L251" s="77"/>
      <c r="M251" s="77"/>
      <c r="N251" s="77"/>
    </row>
    <row r="252" spans="1:14" hidden="1" outlineLevel="1" x14ac:dyDescent="0.25">
      <c r="A252" s="100" t="s">
        <v>492</v>
      </c>
      <c r="B252" s="100"/>
      <c r="C252" s="100"/>
      <c r="D252" s="95"/>
      <c r="E252" s="95"/>
      <c r="F252" s="95"/>
      <c r="G252" s="95"/>
      <c r="H252" s="64"/>
      <c r="I252" s="100"/>
      <c r="J252" s="100"/>
      <c r="K252" s="77"/>
      <c r="L252" s="77"/>
      <c r="M252" s="77"/>
      <c r="N252" s="77"/>
    </row>
    <row r="253" spans="1:14" hidden="1" outlineLevel="1" x14ac:dyDescent="0.25">
      <c r="A253" s="100" t="s">
        <v>493</v>
      </c>
      <c r="B253" s="100"/>
      <c r="C253" s="100"/>
      <c r="D253" s="95"/>
      <c r="E253" s="95"/>
      <c r="F253" s="95"/>
      <c r="G253" s="95"/>
      <c r="H253" s="64"/>
      <c r="I253" s="100"/>
      <c r="J253" s="100"/>
      <c r="K253" s="77"/>
      <c r="L253" s="77"/>
      <c r="M253" s="77"/>
      <c r="N253" s="77"/>
    </row>
    <row r="254" spans="1:14" hidden="1" outlineLevel="1" x14ac:dyDescent="0.25">
      <c r="A254" s="100" t="s">
        <v>494</v>
      </c>
      <c r="B254" s="100"/>
      <c r="C254" s="100"/>
      <c r="D254" s="95"/>
      <c r="E254" s="95"/>
      <c r="F254" s="95"/>
      <c r="G254" s="95"/>
      <c r="H254" s="64"/>
      <c r="I254" s="100"/>
      <c r="J254" s="100"/>
      <c r="K254" s="77"/>
      <c r="L254" s="77"/>
      <c r="M254" s="77"/>
      <c r="N254" s="77"/>
    </row>
    <row r="255" spans="1:14" hidden="1" outlineLevel="1" x14ac:dyDescent="0.25">
      <c r="A255" s="100" t="s">
        <v>495</v>
      </c>
      <c r="B255" s="100"/>
      <c r="C255" s="100"/>
      <c r="D255" s="95"/>
      <c r="E255" s="95"/>
      <c r="F255" s="95"/>
      <c r="G255" s="95"/>
      <c r="H255" s="64"/>
      <c r="I255" s="100"/>
      <c r="J255" s="100"/>
      <c r="K255" s="77"/>
      <c r="L255" s="77"/>
      <c r="M255" s="77"/>
      <c r="N255" s="77"/>
    </row>
    <row r="256" spans="1:14" hidden="1" outlineLevel="1" x14ac:dyDescent="0.25">
      <c r="A256" s="100" t="s">
        <v>496</v>
      </c>
      <c r="B256" s="100"/>
      <c r="C256" s="100"/>
      <c r="D256" s="95"/>
      <c r="E256" s="95"/>
      <c r="F256" s="95"/>
      <c r="G256" s="95"/>
      <c r="H256" s="64"/>
      <c r="I256" s="100"/>
      <c r="J256" s="100"/>
      <c r="K256" s="77"/>
      <c r="L256" s="77"/>
      <c r="M256" s="77"/>
      <c r="N256" s="77"/>
    </row>
    <row r="257" spans="1:14" hidden="1" outlineLevel="1" x14ac:dyDescent="0.25">
      <c r="A257" s="100" t="s">
        <v>497</v>
      </c>
      <c r="B257" s="100"/>
      <c r="C257" s="100"/>
      <c r="D257" s="95"/>
      <c r="E257" s="95"/>
      <c r="F257" s="95"/>
      <c r="G257" s="95"/>
      <c r="H257" s="64"/>
      <c r="I257" s="100"/>
      <c r="J257" s="100"/>
      <c r="K257" s="77"/>
      <c r="L257" s="77"/>
      <c r="M257" s="77"/>
      <c r="N257" s="77"/>
    </row>
    <row r="258" spans="1:14" hidden="1" outlineLevel="1" x14ac:dyDescent="0.25">
      <c r="A258" s="100" t="s">
        <v>498</v>
      </c>
      <c r="B258" s="100"/>
      <c r="C258" s="100"/>
      <c r="D258" s="95"/>
      <c r="E258" s="95"/>
      <c r="F258" s="95"/>
      <c r="G258" s="95"/>
      <c r="H258" s="64"/>
      <c r="I258" s="100"/>
      <c r="J258" s="100"/>
      <c r="K258" s="77"/>
      <c r="L258" s="77"/>
      <c r="M258" s="77"/>
      <c r="N258" s="77"/>
    </row>
    <row r="259" spans="1:14" hidden="1" outlineLevel="1" x14ac:dyDescent="0.25">
      <c r="A259" s="100" t="s">
        <v>499</v>
      </c>
      <c r="B259" s="100"/>
      <c r="C259" s="100"/>
      <c r="D259" s="95"/>
      <c r="E259" s="95"/>
      <c r="F259" s="95"/>
      <c r="G259" s="95"/>
      <c r="H259" s="64"/>
      <c r="I259" s="100"/>
      <c r="J259" s="100"/>
      <c r="K259" s="77"/>
      <c r="L259" s="77"/>
      <c r="M259" s="77"/>
      <c r="N259" s="77"/>
    </row>
    <row r="260" spans="1:14" hidden="1" outlineLevel="1" x14ac:dyDescent="0.25">
      <c r="A260" s="100" t="s">
        <v>500</v>
      </c>
      <c r="B260" s="100"/>
      <c r="C260" s="100"/>
      <c r="D260" s="95"/>
      <c r="E260" s="95"/>
      <c r="F260" s="95"/>
      <c r="G260" s="95"/>
      <c r="H260" s="64"/>
      <c r="I260" s="100"/>
      <c r="J260" s="100"/>
      <c r="K260" s="77"/>
      <c r="L260" s="77"/>
      <c r="M260" s="77"/>
      <c r="N260" s="77"/>
    </row>
    <row r="261" spans="1:14" hidden="1" outlineLevel="1" x14ac:dyDescent="0.25">
      <c r="A261" s="100" t="s">
        <v>501</v>
      </c>
      <c r="B261" s="100"/>
      <c r="C261" s="100"/>
      <c r="D261" s="95"/>
      <c r="E261" s="95"/>
      <c r="F261" s="95"/>
      <c r="G261" s="95"/>
      <c r="H261" s="64"/>
      <c r="I261" s="100"/>
      <c r="J261" s="100"/>
      <c r="K261" s="77"/>
      <c r="L261" s="77"/>
      <c r="M261" s="77"/>
      <c r="N261" s="77"/>
    </row>
    <row r="262" spans="1:14" hidden="1" outlineLevel="1" x14ac:dyDescent="0.25">
      <c r="A262" s="100" t="s">
        <v>502</v>
      </c>
      <c r="B262" s="100"/>
      <c r="C262" s="100"/>
      <c r="D262" s="95"/>
      <c r="E262" s="95"/>
      <c r="F262" s="95"/>
      <c r="G262" s="95"/>
      <c r="H262" s="64"/>
      <c r="I262" s="100"/>
      <c r="J262" s="100"/>
      <c r="K262" s="77"/>
      <c r="L262" s="77"/>
      <c r="M262" s="77"/>
      <c r="N262" s="77"/>
    </row>
    <row r="263" spans="1:14" hidden="1" outlineLevel="1" x14ac:dyDescent="0.25">
      <c r="A263" s="100" t="s">
        <v>503</v>
      </c>
      <c r="B263" s="100"/>
      <c r="C263" s="100"/>
      <c r="D263" s="95"/>
      <c r="E263" s="95"/>
      <c r="F263" s="95"/>
      <c r="G263" s="95"/>
      <c r="H263" s="64"/>
      <c r="I263" s="100"/>
      <c r="J263" s="100"/>
      <c r="K263" s="77"/>
      <c r="L263" s="77"/>
      <c r="M263" s="77"/>
      <c r="N263" s="77"/>
    </row>
    <row r="264" spans="1:14" hidden="1" outlineLevel="1" x14ac:dyDescent="0.25">
      <c r="A264" s="100" t="s">
        <v>504</v>
      </c>
      <c r="B264" s="100"/>
      <c r="C264" s="100"/>
      <c r="D264" s="95"/>
      <c r="E264" s="95"/>
      <c r="F264" s="95"/>
      <c r="G264" s="95"/>
      <c r="H264" s="64"/>
      <c r="I264" s="100"/>
      <c r="J264" s="100"/>
      <c r="K264" s="77"/>
      <c r="L264" s="77"/>
      <c r="M264" s="77"/>
      <c r="N264" s="77"/>
    </row>
    <row r="265" spans="1:14" hidden="1" outlineLevel="1" x14ac:dyDescent="0.25">
      <c r="A265" s="100" t="s">
        <v>505</v>
      </c>
      <c r="B265" s="100"/>
      <c r="C265" s="100"/>
      <c r="D265" s="95"/>
      <c r="E265" s="95"/>
      <c r="F265" s="95"/>
      <c r="G265" s="95"/>
      <c r="H265" s="64"/>
      <c r="I265" s="100"/>
      <c r="J265" s="100"/>
      <c r="K265" s="77"/>
      <c r="L265" s="77"/>
      <c r="M265" s="77"/>
      <c r="N265" s="77"/>
    </row>
    <row r="266" spans="1:14" hidden="1" outlineLevel="1" x14ac:dyDescent="0.25">
      <c r="A266" s="100" t="s">
        <v>506</v>
      </c>
      <c r="B266" s="100"/>
      <c r="C266" s="100"/>
      <c r="D266" s="95"/>
      <c r="E266" s="95"/>
      <c r="F266" s="95"/>
      <c r="G266" s="95"/>
      <c r="H266" s="64"/>
      <c r="I266" s="100"/>
      <c r="J266" s="100"/>
      <c r="K266" s="77"/>
      <c r="L266" s="77"/>
      <c r="M266" s="77"/>
      <c r="N266" s="77"/>
    </row>
    <row r="267" spans="1:14" hidden="1" outlineLevel="1" x14ac:dyDescent="0.25">
      <c r="A267" s="100" t="s">
        <v>507</v>
      </c>
      <c r="B267" s="100"/>
      <c r="C267" s="100"/>
      <c r="D267" s="95"/>
      <c r="E267" s="95"/>
      <c r="F267" s="95"/>
      <c r="G267" s="95"/>
      <c r="H267" s="64"/>
      <c r="I267" s="100"/>
      <c r="J267" s="100"/>
      <c r="K267" s="77"/>
      <c r="L267" s="77"/>
      <c r="M267" s="77"/>
      <c r="N267" s="77"/>
    </row>
    <row r="268" spans="1:14" hidden="1" outlineLevel="1" x14ac:dyDescent="0.25">
      <c r="A268" s="100" t="s">
        <v>508</v>
      </c>
      <c r="B268" s="100"/>
      <c r="C268" s="100"/>
      <c r="D268" s="95"/>
      <c r="E268" s="95"/>
      <c r="F268" s="95"/>
      <c r="G268" s="95"/>
      <c r="H268" s="64"/>
      <c r="I268" s="100"/>
      <c r="J268" s="100"/>
      <c r="K268" s="77"/>
      <c r="L268" s="77"/>
      <c r="M268" s="77"/>
      <c r="N268" s="77"/>
    </row>
    <row r="269" spans="1:14" hidden="1" outlineLevel="1" x14ac:dyDescent="0.25">
      <c r="A269" s="100" t="s">
        <v>509</v>
      </c>
      <c r="B269" s="100"/>
      <c r="C269" s="100"/>
      <c r="D269" s="95"/>
      <c r="E269" s="95"/>
      <c r="F269" s="95"/>
      <c r="G269" s="95"/>
      <c r="H269" s="64"/>
      <c r="I269" s="100"/>
      <c r="J269" s="100"/>
      <c r="K269" s="77"/>
      <c r="L269" s="77"/>
      <c r="M269" s="77"/>
      <c r="N269" s="77"/>
    </row>
    <row r="270" spans="1:14" hidden="1" outlineLevel="1" x14ac:dyDescent="0.25">
      <c r="A270" s="100" t="s">
        <v>510</v>
      </c>
      <c r="B270" s="100"/>
      <c r="C270" s="100"/>
      <c r="D270" s="95"/>
      <c r="E270" s="95"/>
      <c r="F270" s="95"/>
      <c r="G270" s="95"/>
      <c r="H270" s="64"/>
      <c r="I270" s="100"/>
      <c r="J270" s="100"/>
      <c r="K270" s="77"/>
      <c r="L270" s="77"/>
      <c r="M270" s="77"/>
      <c r="N270" s="77"/>
    </row>
    <row r="271" spans="1:14" hidden="1" outlineLevel="1" x14ac:dyDescent="0.25">
      <c r="A271" s="100" t="s">
        <v>511</v>
      </c>
      <c r="B271" s="100"/>
      <c r="C271" s="100"/>
      <c r="D271" s="95"/>
      <c r="E271" s="95"/>
      <c r="F271" s="95"/>
      <c r="G271" s="95"/>
      <c r="H271" s="64"/>
      <c r="I271" s="100"/>
      <c r="J271" s="100"/>
      <c r="K271" s="77"/>
      <c r="L271" s="77"/>
      <c r="M271" s="77"/>
      <c r="N271" s="77"/>
    </row>
    <row r="272" spans="1:14" hidden="1" outlineLevel="1" x14ac:dyDescent="0.25">
      <c r="A272" s="100" t="s">
        <v>512</v>
      </c>
      <c r="B272" s="100"/>
      <c r="C272" s="100"/>
      <c r="D272" s="95"/>
      <c r="E272" s="95"/>
      <c r="F272" s="95"/>
      <c r="G272" s="95"/>
      <c r="H272" s="64"/>
      <c r="I272" s="100"/>
      <c r="J272" s="100"/>
      <c r="K272" s="77"/>
      <c r="L272" s="77"/>
      <c r="M272" s="77"/>
      <c r="N272" s="77"/>
    </row>
    <row r="273" spans="1:14" hidden="1" outlineLevel="1" x14ac:dyDescent="0.25">
      <c r="A273" s="100" t="s">
        <v>513</v>
      </c>
      <c r="B273" s="100"/>
      <c r="C273" s="100"/>
      <c r="D273" s="95"/>
      <c r="E273" s="95"/>
      <c r="F273" s="95"/>
      <c r="G273" s="95"/>
      <c r="H273" s="64"/>
      <c r="I273" s="100"/>
      <c r="J273" s="100"/>
      <c r="K273" s="77"/>
      <c r="L273" s="77"/>
      <c r="M273" s="77"/>
      <c r="N273" s="77"/>
    </row>
    <row r="274" spans="1:14" hidden="1" outlineLevel="1" x14ac:dyDescent="0.25">
      <c r="A274" s="100" t="s">
        <v>514</v>
      </c>
      <c r="B274" s="100"/>
      <c r="C274" s="100"/>
      <c r="D274" s="95"/>
      <c r="E274" s="95"/>
      <c r="F274" s="95"/>
      <c r="G274" s="95"/>
      <c r="H274" s="64"/>
      <c r="I274" s="100"/>
      <c r="J274" s="100"/>
      <c r="K274" s="77"/>
      <c r="L274" s="77"/>
      <c r="M274" s="77"/>
      <c r="N274" s="77"/>
    </row>
    <row r="275" spans="1:14" hidden="1" outlineLevel="1" x14ac:dyDescent="0.25">
      <c r="A275" s="100" t="s">
        <v>515</v>
      </c>
      <c r="B275" s="100"/>
      <c r="C275" s="100"/>
      <c r="D275" s="95"/>
      <c r="E275" s="95"/>
      <c r="F275" s="95"/>
      <c r="G275" s="95"/>
      <c r="H275" s="64"/>
      <c r="I275" s="100"/>
      <c r="J275" s="100"/>
      <c r="K275" s="77"/>
      <c r="L275" s="77"/>
      <c r="M275" s="77"/>
      <c r="N275" s="77"/>
    </row>
    <row r="276" spans="1:14" hidden="1" outlineLevel="1" x14ac:dyDescent="0.25">
      <c r="A276" s="100" t="s">
        <v>516</v>
      </c>
      <c r="B276" s="100"/>
      <c r="C276" s="100"/>
      <c r="D276" s="95"/>
      <c r="E276" s="95"/>
      <c r="F276" s="95"/>
      <c r="G276" s="95"/>
      <c r="H276" s="64"/>
      <c r="I276" s="100"/>
      <c r="J276" s="100"/>
      <c r="K276" s="77"/>
      <c r="L276" s="77"/>
      <c r="M276" s="77"/>
      <c r="N276" s="77"/>
    </row>
    <row r="277" spans="1:14" hidden="1" outlineLevel="1" x14ac:dyDescent="0.25">
      <c r="A277" s="100" t="s">
        <v>517</v>
      </c>
      <c r="B277" s="100"/>
      <c r="C277" s="100"/>
      <c r="D277" s="95"/>
      <c r="E277" s="95"/>
      <c r="F277" s="95"/>
      <c r="G277" s="95"/>
      <c r="H277" s="64"/>
      <c r="I277" s="100"/>
      <c r="J277" s="100"/>
      <c r="K277" s="77"/>
      <c r="L277" s="77"/>
      <c r="M277" s="77"/>
      <c r="N277" s="77"/>
    </row>
    <row r="278" spans="1:14" hidden="1" outlineLevel="1" x14ac:dyDescent="0.25">
      <c r="A278" s="100" t="s">
        <v>518</v>
      </c>
      <c r="B278" s="100"/>
      <c r="C278" s="100"/>
      <c r="D278" s="95"/>
      <c r="E278" s="95"/>
      <c r="F278" s="95"/>
      <c r="G278" s="95"/>
      <c r="H278" s="64"/>
      <c r="I278" s="100"/>
      <c r="J278" s="100"/>
      <c r="K278" s="77"/>
      <c r="L278" s="77"/>
      <c r="M278" s="77"/>
      <c r="N278" s="77"/>
    </row>
    <row r="279" spans="1:14" hidden="1" outlineLevel="1" x14ac:dyDescent="0.25">
      <c r="A279" s="100" t="s">
        <v>519</v>
      </c>
      <c r="B279" s="100"/>
      <c r="C279" s="100"/>
      <c r="D279" s="95"/>
      <c r="E279" s="95"/>
      <c r="F279" s="95"/>
      <c r="G279" s="95"/>
      <c r="H279" s="64"/>
      <c r="I279" s="100"/>
      <c r="J279" s="100"/>
      <c r="K279" s="77"/>
      <c r="L279" s="77"/>
      <c r="M279" s="77"/>
      <c r="N279" s="77"/>
    </row>
    <row r="280" spans="1:14" hidden="1" outlineLevel="1" x14ac:dyDescent="0.25">
      <c r="A280" s="100" t="s">
        <v>520</v>
      </c>
      <c r="B280" s="100"/>
      <c r="C280" s="100"/>
      <c r="D280" s="95"/>
      <c r="E280" s="95"/>
      <c r="F280" s="95"/>
      <c r="G280" s="95"/>
      <c r="H280" s="64"/>
      <c r="I280" s="100"/>
      <c r="J280" s="100"/>
      <c r="K280" s="77"/>
      <c r="L280" s="77"/>
      <c r="M280" s="77"/>
      <c r="N280" s="77"/>
    </row>
    <row r="281" spans="1:14" hidden="1" outlineLevel="1" x14ac:dyDescent="0.25">
      <c r="A281" s="100" t="s">
        <v>521</v>
      </c>
      <c r="B281" s="100"/>
      <c r="C281" s="100"/>
      <c r="D281" s="95"/>
      <c r="E281" s="95"/>
      <c r="F281" s="95"/>
      <c r="G281" s="95"/>
      <c r="H281" s="64"/>
      <c r="I281" s="100"/>
      <c r="J281" s="100"/>
      <c r="K281" s="77"/>
      <c r="L281" s="77"/>
      <c r="M281" s="77"/>
      <c r="N281" s="77"/>
    </row>
    <row r="282" spans="1:14" hidden="1" outlineLevel="1" x14ac:dyDescent="0.25">
      <c r="A282" s="100" t="s">
        <v>522</v>
      </c>
      <c r="B282" s="100"/>
      <c r="C282" s="100"/>
      <c r="D282" s="95"/>
      <c r="E282" s="95"/>
      <c r="F282" s="95"/>
      <c r="G282" s="95"/>
      <c r="H282" s="64"/>
      <c r="I282" s="100"/>
      <c r="J282" s="100"/>
      <c r="K282" s="77"/>
      <c r="L282" s="77"/>
      <c r="M282" s="77"/>
      <c r="N282" s="77"/>
    </row>
    <row r="283" spans="1:14" ht="37.5" collapsed="1" x14ac:dyDescent="0.25">
      <c r="A283" s="18"/>
      <c r="B283" s="18" t="s">
        <v>215</v>
      </c>
      <c r="C283" s="18" t="s">
        <v>75</v>
      </c>
      <c r="D283" s="18" t="s">
        <v>75</v>
      </c>
      <c r="E283" s="18"/>
      <c r="F283" s="16"/>
      <c r="G283" s="17"/>
      <c r="H283" s="64"/>
      <c r="I283" s="74"/>
      <c r="J283" s="74"/>
      <c r="K283" s="74"/>
      <c r="L283" s="74"/>
      <c r="M283" s="4"/>
    </row>
    <row r="284" spans="1:14" ht="18.75" x14ac:dyDescent="0.25">
      <c r="A284" s="106" t="s">
        <v>242</v>
      </c>
      <c r="B284" s="107"/>
      <c r="C284" s="107"/>
      <c r="D284" s="107"/>
      <c r="E284" s="107"/>
      <c r="F284" s="108"/>
      <c r="G284" s="107"/>
      <c r="H284" s="64"/>
      <c r="I284" s="74"/>
      <c r="J284" s="74"/>
      <c r="K284" s="74"/>
      <c r="L284" s="74"/>
      <c r="M284" s="4"/>
    </row>
    <row r="285" spans="1:14" ht="18.75" x14ac:dyDescent="0.25">
      <c r="A285" s="106" t="s">
        <v>243</v>
      </c>
      <c r="B285" s="107"/>
      <c r="C285" s="107"/>
      <c r="D285" s="107"/>
      <c r="E285" s="107"/>
      <c r="F285" s="108"/>
      <c r="G285" s="107"/>
      <c r="H285" s="64"/>
      <c r="I285" s="74"/>
      <c r="J285" s="74"/>
      <c r="K285" s="74"/>
      <c r="L285" s="74"/>
      <c r="M285" s="4"/>
    </row>
    <row r="286" spans="1:14" x14ac:dyDescent="0.25">
      <c r="A286" s="100" t="s">
        <v>523</v>
      </c>
      <c r="B286" s="61" t="s">
        <v>67</v>
      </c>
      <c r="C286" s="75">
        <f>ROW(B38)</f>
        <v>38</v>
      </c>
      <c r="E286" s="69"/>
      <c r="F286" s="69"/>
      <c r="G286" s="69"/>
      <c r="H286" s="64"/>
      <c r="I286" s="61"/>
      <c r="J286" s="75"/>
      <c r="L286" s="69"/>
      <c r="M286" s="69"/>
      <c r="N286" s="69"/>
    </row>
    <row r="287" spans="1:14" x14ac:dyDescent="0.25">
      <c r="A287" s="100" t="s">
        <v>524</v>
      </c>
      <c r="B287" s="61" t="s">
        <v>68</v>
      </c>
      <c r="C287" s="75">
        <f>ROW(B39)</f>
        <v>39</v>
      </c>
      <c r="E287" s="69"/>
      <c r="F287" s="69"/>
      <c r="H287" s="64"/>
      <c r="I287" s="61"/>
      <c r="J287" s="75"/>
      <c r="L287" s="69"/>
      <c r="M287" s="69"/>
    </row>
    <row r="288" spans="1:14" x14ac:dyDescent="0.25">
      <c r="A288" s="100" t="s">
        <v>525</v>
      </c>
      <c r="B288" s="61" t="s">
        <v>47</v>
      </c>
      <c r="C288" s="75" t="str">
        <f>ROW('B1. HTT Mortgage Assets'!B43)&amp; " for Mortgage Assets"</f>
        <v>43 for Mortgage Assets</v>
      </c>
      <c r="D288" s="75" t="e">
        <f>ROW(#REF!)&amp; " for Public Sector Assets"</f>
        <v>#REF!</v>
      </c>
      <c r="E288" s="43"/>
      <c r="F288" s="69"/>
      <c r="G288" s="43"/>
      <c r="H288" s="64"/>
      <c r="I288" s="61"/>
      <c r="J288" s="75"/>
      <c r="K288" s="75"/>
      <c r="L288" s="43"/>
      <c r="M288" s="69"/>
      <c r="N288" s="43"/>
    </row>
    <row r="289" spans="1:14" x14ac:dyDescent="0.25">
      <c r="A289" s="100" t="s">
        <v>526</v>
      </c>
      <c r="B289" s="61" t="s">
        <v>69</v>
      </c>
      <c r="C289" s="75">
        <f>ROW(B52)</f>
        <v>52</v>
      </c>
      <c r="H289" s="64"/>
      <c r="I289" s="61"/>
      <c r="J289" s="75"/>
    </row>
    <row r="290" spans="1:14" x14ac:dyDescent="0.25">
      <c r="A290" s="100" t="s">
        <v>527</v>
      </c>
      <c r="B290" s="61" t="s">
        <v>70</v>
      </c>
      <c r="C290" s="94" t="str">
        <f>ROW('B1. HTT Mortgage Assets'!B156)&amp;" for Residential Mortgage Assets"</f>
        <v>156 for Residential Mortgage Assets</v>
      </c>
      <c r="D290" s="75" t="str">
        <f>ROW('B1. HTT Mortgage Assets'!B240 )&amp; " for Commercial Mortgage Assets"</f>
        <v>240 for Commercial Mortgage Assets</v>
      </c>
      <c r="E290" s="43"/>
      <c r="F290" s="75" t="e">
        <f>ROW(#REF!)&amp; " for Public Sector Assets"</f>
        <v>#REF!</v>
      </c>
      <c r="G290" s="43"/>
      <c r="H290" s="64"/>
      <c r="I290" s="61"/>
      <c r="J290" s="77"/>
      <c r="K290" s="75"/>
      <c r="L290" s="43"/>
      <c r="N290" s="43"/>
    </row>
    <row r="291" spans="1:14" x14ac:dyDescent="0.25">
      <c r="A291" s="100" t="s">
        <v>528</v>
      </c>
      <c r="B291" s="61" t="s">
        <v>269</v>
      </c>
      <c r="C291" s="75" t="str">
        <f>ROW('B1. HTT Mortgage Assets'!B119)&amp;" for Mortgage Assets"</f>
        <v>119 for Mortgage Assets</v>
      </c>
      <c r="D291" s="75">
        <f>ROW(B161)</f>
        <v>161</v>
      </c>
      <c r="F291" s="75" t="e">
        <f>ROW(#REF!)&amp;" for Public Sector Assets"</f>
        <v>#REF!</v>
      </c>
      <c r="H291" s="64"/>
      <c r="I291" s="61"/>
      <c r="M291" s="43"/>
    </row>
    <row r="292" spans="1:14" x14ac:dyDescent="0.25">
      <c r="A292" s="100" t="s">
        <v>529</v>
      </c>
      <c r="B292" s="61" t="s">
        <v>270</v>
      </c>
      <c r="C292" s="75">
        <f>ROW(B109)</f>
        <v>109</v>
      </c>
      <c r="F292" s="43"/>
      <c r="H292" s="64"/>
      <c r="I292" s="61"/>
      <c r="J292" s="75"/>
      <c r="M292" s="43"/>
    </row>
    <row r="293" spans="1:14" x14ac:dyDescent="0.25">
      <c r="A293" s="100" t="s">
        <v>530</v>
      </c>
      <c r="B293" s="61" t="s">
        <v>71</v>
      </c>
      <c r="C293" s="75">
        <f>ROW(B161)</f>
        <v>161</v>
      </c>
      <c r="E293" s="43"/>
      <c r="F293" s="43"/>
      <c r="H293" s="64"/>
      <c r="I293" s="61"/>
      <c r="J293" s="75"/>
      <c r="L293" s="43"/>
      <c r="M293" s="43"/>
    </row>
    <row r="294" spans="1:14" x14ac:dyDescent="0.25">
      <c r="A294" s="100" t="s">
        <v>531</v>
      </c>
      <c r="B294" s="61" t="s">
        <v>72</v>
      </c>
      <c r="C294" s="75">
        <f>ROW(B135)</f>
        <v>135</v>
      </c>
      <c r="E294" s="43"/>
      <c r="F294" s="43"/>
      <c r="H294" s="64"/>
      <c r="I294" s="61"/>
      <c r="J294" s="75"/>
      <c r="L294" s="43"/>
      <c r="M294" s="43"/>
    </row>
    <row r="295" spans="1:14" ht="30" x14ac:dyDescent="0.25">
      <c r="A295" s="100" t="s">
        <v>532</v>
      </c>
      <c r="B295" s="65" t="s">
        <v>234</v>
      </c>
      <c r="C295" s="75" t="str">
        <f>ROW('C. HTT Harmonised Glossary'!B17)&amp;" for Harmonised Glossary"</f>
        <v>17 for Harmonised Glossary</v>
      </c>
      <c r="E295" s="43"/>
      <c r="H295" s="64"/>
      <c r="J295" s="75"/>
      <c r="L295" s="43"/>
    </row>
    <row r="296" spans="1:14" x14ac:dyDescent="0.25">
      <c r="A296" s="100" t="s">
        <v>533</v>
      </c>
      <c r="B296" s="61" t="s">
        <v>73</v>
      </c>
      <c r="C296" s="75">
        <f>ROW(B65)</f>
        <v>65</v>
      </c>
      <c r="E296" s="43"/>
      <c r="H296" s="64"/>
      <c r="I296" s="61"/>
      <c r="J296" s="75"/>
      <c r="L296" s="43"/>
    </row>
    <row r="297" spans="1:14" x14ac:dyDescent="0.25">
      <c r="A297" s="100" t="s">
        <v>534</v>
      </c>
      <c r="B297" s="61" t="s">
        <v>74</v>
      </c>
      <c r="C297" s="75">
        <f>ROW(B87)</f>
        <v>87</v>
      </c>
      <c r="E297" s="43"/>
      <c r="H297" s="64"/>
      <c r="I297" s="61"/>
      <c r="J297" s="75"/>
      <c r="L297" s="43"/>
    </row>
    <row r="298" spans="1:14" x14ac:dyDescent="0.25">
      <c r="A298" s="100" t="s">
        <v>535</v>
      </c>
      <c r="B298" s="61" t="s">
        <v>48</v>
      </c>
      <c r="C298" s="75" t="str">
        <f>ROW('B1. HTT Mortgage Assets'!B149)&amp; " for Mortgage Assets"</f>
        <v>149 for Mortgage Assets</v>
      </c>
      <c r="D298" s="75" t="e">
        <f>ROW(#REF!)&amp; " for Public Sector Assets"</f>
        <v>#REF!</v>
      </c>
      <c r="E298" s="43"/>
      <c r="H298" s="64"/>
      <c r="I298" s="61"/>
      <c r="J298" s="75"/>
      <c r="K298" s="75"/>
      <c r="L298" s="43"/>
    </row>
    <row r="299" spans="1:14" hidden="1" outlineLevel="1" x14ac:dyDescent="0.25">
      <c r="A299" s="100" t="s">
        <v>536</v>
      </c>
      <c r="B299" s="61"/>
      <c r="C299" s="75"/>
      <c r="D299" s="75"/>
      <c r="E299" s="43"/>
      <c r="H299" s="64"/>
      <c r="I299" s="61"/>
      <c r="J299" s="75"/>
      <c r="K299" s="75"/>
      <c r="L299" s="43"/>
    </row>
    <row r="300" spans="1:14" hidden="1" outlineLevel="1" x14ac:dyDescent="0.25">
      <c r="A300" s="100" t="s">
        <v>537</v>
      </c>
      <c r="B300" s="61"/>
      <c r="C300" s="75"/>
      <c r="D300" s="75"/>
      <c r="E300" s="43"/>
      <c r="H300" s="64"/>
      <c r="I300" s="61"/>
      <c r="J300" s="75"/>
      <c r="K300" s="75"/>
      <c r="L300" s="43"/>
    </row>
    <row r="301" spans="1:14" hidden="1" outlineLevel="1" x14ac:dyDescent="0.25">
      <c r="A301" s="100" t="s">
        <v>538</v>
      </c>
      <c r="B301" s="61"/>
      <c r="C301" s="75"/>
      <c r="D301" s="75"/>
      <c r="E301" s="43"/>
      <c r="H301" s="64"/>
      <c r="I301" s="61"/>
      <c r="J301" s="75"/>
      <c r="K301" s="75"/>
      <c r="L301" s="43"/>
    </row>
    <row r="302" spans="1:14" hidden="1" outlineLevel="1" x14ac:dyDescent="0.25">
      <c r="A302" s="100" t="s">
        <v>539</v>
      </c>
      <c r="B302" s="61"/>
      <c r="C302" s="75"/>
      <c r="D302" s="75"/>
      <c r="E302" s="43"/>
      <c r="H302" s="64"/>
      <c r="I302" s="61"/>
      <c r="J302" s="75"/>
      <c r="K302" s="75"/>
      <c r="L302" s="43"/>
    </row>
    <row r="303" spans="1:14" hidden="1" outlineLevel="1" x14ac:dyDescent="0.25">
      <c r="A303" s="100" t="s">
        <v>540</v>
      </c>
      <c r="B303" s="61"/>
      <c r="C303" s="75"/>
      <c r="D303" s="75"/>
      <c r="E303" s="43"/>
      <c r="H303" s="64"/>
      <c r="I303" s="61"/>
      <c r="J303" s="75"/>
      <c r="K303" s="75"/>
      <c r="L303" s="43"/>
    </row>
    <row r="304" spans="1:14" hidden="1" outlineLevel="1" x14ac:dyDescent="0.25">
      <c r="A304" s="100" t="s">
        <v>541</v>
      </c>
      <c r="B304" s="61"/>
      <c r="C304" s="75"/>
      <c r="D304" s="75"/>
      <c r="E304" s="43"/>
      <c r="H304" s="64"/>
      <c r="I304" s="61"/>
      <c r="J304" s="75"/>
      <c r="K304" s="75"/>
      <c r="L304" s="43"/>
    </row>
    <row r="305" spans="1:13" hidden="1" outlineLevel="1" x14ac:dyDescent="0.25">
      <c r="A305" s="100" t="s">
        <v>542</v>
      </c>
      <c r="B305" s="61"/>
      <c r="C305" s="75"/>
      <c r="D305" s="75"/>
      <c r="E305" s="43"/>
      <c r="H305" s="64"/>
      <c r="I305" s="61"/>
      <c r="J305" s="75"/>
      <c r="K305" s="75"/>
      <c r="L305" s="43"/>
    </row>
    <row r="306" spans="1:13" hidden="1" outlineLevel="1" x14ac:dyDescent="0.25">
      <c r="A306" s="100" t="s">
        <v>543</v>
      </c>
      <c r="B306" s="61"/>
      <c r="C306" s="75"/>
      <c r="D306" s="75"/>
      <c r="E306" s="43"/>
      <c r="H306" s="64"/>
      <c r="I306" s="61"/>
      <c r="J306" s="75"/>
      <c r="K306" s="75"/>
      <c r="L306" s="43"/>
    </row>
    <row r="307" spans="1:13" hidden="1" outlineLevel="1" x14ac:dyDescent="0.25">
      <c r="A307" s="100" t="s">
        <v>544</v>
      </c>
      <c r="B307" s="61"/>
      <c r="C307" s="75"/>
      <c r="D307" s="75"/>
      <c r="E307" s="43"/>
      <c r="H307" s="64"/>
      <c r="I307" s="61"/>
      <c r="J307" s="75"/>
      <c r="K307" s="75"/>
      <c r="L307" s="43"/>
    </row>
    <row r="308" spans="1:13" hidden="1" outlineLevel="1" x14ac:dyDescent="0.25">
      <c r="A308" s="100" t="s">
        <v>545</v>
      </c>
      <c r="H308" s="64"/>
    </row>
    <row r="309" spans="1:13" ht="37.5" collapsed="1" x14ac:dyDescent="0.25">
      <c r="A309" s="16"/>
      <c r="B309" s="18" t="s">
        <v>217</v>
      </c>
      <c r="C309" s="16"/>
      <c r="D309" s="16"/>
      <c r="E309" s="16"/>
      <c r="F309" s="16"/>
      <c r="G309" s="17"/>
      <c r="H309" s="64"/>
      <c r="I309" s="74"/>
      <c r="J309" s="4"/>
      <c r="K309" s="4"/>
      <c r="L309" s="4"/>
      <c r="M309" s="4"/>
    </row>
    <row r="310" spans="1:13" x14ac:dyDescent="0.25">
      <c r="A310" s="100" t="s">
        <v>546</v>
      </c>
      <c r="B310" s="85" t="s">
        <v>131</v>
      </c>
      <c r="C310" s="75">
        <f>ROW(B171)</f>
        <v>171</v>
      </c>
      <c r="H310" s="64"/>
      <c r="I310" s="85"/>
      <c r="J310" s="75"/>
    </row>
    <row r="311" spans="1:13" hidden="1" outlineLevel="1" x14ac:dyDescent="0.25">
      <c r="A311" s="100" t="s">
        <v>547</v>
      </c>
      <c r="B311" s="85"/>
      <c r="C311" s="75"/>
      <c r="H311" s="64"/>
      <c r="I311" s="85"/>
      <c r="J311" s="75"/>
    </row>
    <row r="312" spans="1:13" hidden="1" outlineLevel="1" x14ac:dyDescent="0.25">
      <c r="A312" s="100" t="s">
        <v>548</v>
      </c>
      <c r="B312" s="85"/>
      <c r="C312" s="75"/>
      <c r="H312" s="64"/>
      <c r="I312" s="85"/>
      <c r="J312" s="75"/>
    </row>
    <row r="313" spans="1:13" hidden="1" outlineLevel="1" x14ac:dyDescent="0.25">
      <c r="A313" s="100" t="s">
        <v>549</v>
      </c>
      <c r="B313" s="85"/>
      <c r="C313" s="75"/>
      <c r="H313" s="64"/>
      <c r="I313" s="85"/>
      <c r="J313" s="75"/>
    </row>
    <row r="314" spans="1:13" hidden="1" outlineLevel="1" x14ac:dyDescent="0.25">
      <c r="A314" s="100" t="s">
        <v>550</v>
      </c>
      <c r="B314" s="85"/>
      <c r="C314" s="75"/>
      <c r="H314" s="64"/>
      <c r="I314" s="85"/>
      <c r="J314" s="75"/>
    </row>
    <row r="315" spans="1:13" hidden="1" outlineLevel="1" x14ac:dyDescent="0.25">
      <c r="A315" s="100" t="s">
        <v>551</v>
      </c>
      <c r="B315" s="85"/>
      <c r="C315" s="75"/>
      <c r="H315" s="64"/>
      <c r="I315" s="85"/>
      <c r="J315" s="75"/>
    </row>
    <row r="316" spans="1:13" hidden="1" outlineLevel="1" x14ac:dyDescent="0.25">
      <c r="A316" s="100" t="s">
        <v>552</v>
      </c>
      <c r="B316" s="85"/>
      <c r="C316" s="75"/>
      <c r="H316" s="64"/>
      <c r="I316" s="85"/>
      <c r="J316" s="75"/>
    </row>
    <row r="317" spans="1:13" ht="18.75" collapsed="1" x14ac:dyDescent="0.25">
      <c r="A317" s="16"/>
      <c r="B317" s="18" t="s">
        <v>218</v>
      </c>
      <c r="C317" s="16"/>
      <c r="D317" s="16"/>
      <c r="E317" s="16"/>
      <c r="F317" s="16"/>
      <c r="G317" s="17"/>
      <c r="H317" s="64"/>
      <c r="I317" s="74"/>
      <c r="J317" s="4"/>
      <c r="K317" s="4"/>
      <c r="L317" s="4"/>
      <c r="M317" s="4"/>
    </row>
    <row r="318" spans="1:13" ht="15" hidden="1" customHeight="1" outlineLevel="1" x14ac:dyDescent="0.25">
      <c r="A318" s="70"/>
      <c r="B318" s="72" t="s">
        <v>611</v>
      </c>
      <c r="C318" s="70"/>
      <c r="D318" s="70"/>
      <c r="E318" s="56"/>
      <c r="F318" s="71"/>
      <c r="G318" s="71"/>
      <c r="H318" s="64"/>
      <c r="L318" s="64"/>
      <c r="M318" s="64"/>
    </row>
    <row r="319" spans="1:13" hidden="1" outlineLevel="1" x14ac:dyDescent="0.25">
      <c r="A319" s="100" t="s">
        <v>553</v>
      </c>
      <c r="B319" s="101" t="s">
        <v>256</v>
      </c>
      <c r="C319" s="101"/>
      <c r="H319" s="64"/>
    </row>
    <row r="320" spans="1:13" hidden="1" outlineLevel="1" x14ac:dyDescent="0.25">
      <c r="A320" s="100" t="s">
        <v>554</v>
      </c>
      <c r="B320" s="101" t="s">
        <v>257</v>
      </c>
      <c r="C320" s="101"/>
      <c r="H320" s="64"/>
    </row>
    <row r="321" spans="1:8" hidden="1" outlineLevel="1" x14ac:dyDescent="0.25">
      <c r="A321" s="100" t="s">
        <v>555</v>
      </c>
      <c r="B321" s="61" t="s">
        <v>194</v>
      </c>
      <c r="C321" s="101"/>
      <c r="H321" s="64"/>
    </row>
    <row r="322" spans="1:8" hidden="1" outlineLevel="1" x14ac:dyDescent="0.25">
      <c r="A322" s="100" t="s">
        <v>556</v>
      </c>
      <c r="B322" s="61" t="s">
        <v>195</v>
      </c>
      <c r="H322" s="64"/>
    </row>
    <row r="323" spans="1:8" hidden="1" outlineLevel="1" x14ac:dyDescent="0.25">
      <c r="A323" s="100" t="s">
        <v>557</v>
      </c>
      <c r="B323" s="61" t="s">
        <v>201</v>
      </c>
      <c r="H323" s="64"/>
    </row>
    <row r="324" spans="1:8" hidden="1" outlineLevel="1" x14ac:dyDescent="0.25">
      <c r="A324" s="100" t="s">
        <v>558</v>
      </c>
      <c r="B324" s="61" t="s">
        <v>196</v>
      </c>
      <c r="H324" s="64"/>
    </row>
    <row r="325" spans="1:8" hidden="1" outlineLevel="1" x14ac:dyDescent="0.25">
      <c r="A325" s="100" t="s">
        <v>559</v>
      </c>
      <c r="B325" s="61" t="s">
        <v>197</v>
      </c>
      <c r="H325" s="64"/>
    </row>
    <row r="326" spans="1:8" hidden="1" outlineLevel="1" x14ac:dyDescent="0.25">
      <c r="A326" s="100" t="s">
        <v>560</v>
      </c>
      <c r="B326" s="61" t="s">
        <v>198</v>
      </c>
      <c r="H326" s="64"/>
    </row>
    <row r="327" spans="1:8" hidden="1" outlineLevel="1" x14ac:dyDescent="0.25">
      <c r="A327" s="100" t="s">
        <v>561</v>
      </c>
      <c r="B327" s="61" t="s">
        <v>199</v>
      </c>
      <c r="H327" s="64"/>
    </row>
    <row r="328" spans="1:8" hidden="1" outlineLevel="1" x14ac:dyDescent="0.25">
      <c r="A328" s="100" t="s">
        <v>562</v>
      </c>
      <c r="B328" s="81" t="s">
        <v>200</v>
      </c>
      <c r="H328" s="64"/>
    </row>
    <row r="329" spans="1:8" hidden="1" outlineLevel="1" x14ac:dyDescent="0.25">
      <c r="A329" s="100" t="s">
        <v>563</v>
      </c>
      <c r="B329" s="81" t="s">
        <v>200</v>
      </c>
      <c r="H329" s="64"/>
    </row>
    <row r="330" spans="1:8" hidden="1" outlineLevel="1" x14ac:dyDescent="0.25">
      <c r="A330" s="100" t="s">
        <v>564</v>
      </c>
      <c r="B330" s="81" t="s">
        <v>200</v>
      </c>
      <c r="H330" s="64"/>
    </row>
    <row r="331" spans="1:8" hidden="1" outlineLevel="1" x14ac:dyDescent="0.25">
      <c r="A331" s="100" t="s">
        <v>565</v>
      </c>
      <c r="B331" s="81" t="s">
        <v>200</v>
      </c>
      <c r="H331" s="64"/>
    </row>
    <row r="332" spans="1:8" hidden="1" outlineLevel="1" x14ac:dyDescent="0.25">
      <c r="A332" s="100" t="s">
        <v>566</v>
      </c>
      <c r="B332" s="81" t="s">
        <v>200</v>
      </c>
      <c r="H332" s="64"/>
    </row>
    <row r="333" spans="1:8" hidden="1" outlineLevel="1" x14ac:dyDescent="0.25">
      <c r="A333" s="100" t="s">
        <v>567</v>
      </c>
      <c r="B333" s="81" t="s">
        <v>200</v>
      </c>
      <c r="H333" s="64"/>
    </row>
    <row r="334" spans="1:8" hidden="1" outlineLevel="1" x14ac:dyDescent="0.25">
      <c r="A334" s="100" t="s">
        <v>568</v>
      </c>
      <c r="B334" s="81" t="s">
        <v>200</v>
      </c>
      <c r="H334" s="64"/>
    </row>
    <row r="335" spans="1:8" hidden="1" outlineLevel="1" x14ac:dyDescent="0.25">
      <c r="A335" s="100" t="s">
        <v>569</v>
      </c>
      <c r="B335" s="81" t="s">
        <v>200</v>
      </c>
      <c r="H335" s="64"/>
    </row>
    <row r="336" spans="1:8" hidden="1" outlineLevel="1" x14ac:dyDescent="0.25">
      <c r="A336" s="100" t="s">
        <v>570</v>
      </c>
      <c r="B336" s="81" t="s">
        <v>200</v>
      </c>
      <c r="H336" s="64"/>
    </row>
    <row r="337" spans="1:8" hidden="1" outlineLevel="1" x14ac:dyDescent="0.25">
      <c r="A337" s="100" t="s">
        <v>571</v>
      </c>
      <c r="B337" s="81" t="s">
        <v>200</v>
      </c>
      <c r="H337" s="64"/>
    </row>
    <row r="338" spans="1:8" hidden="1" outlineLevel="1" x14ac:dyDescent="0.25">
      <c r="A338" s="100" t="s">
        <v>572</v>
      </c>
      <c r="B338" s="81" t="s">
        <v>200</v>
      </c>
      <c r="H338" s="64"/>
    </row>
    <row r="339" spans="1:8" hidden="1" outlineLevel="1" x14ac:dyDescent="0.25">
      <c r="A339" s="100" t="s">
        <v>573</v>
      </c>
      <c r="B339" s="81" t="s">
        <v>200</v>
      </c>
      <c r="H339" s="64"/>
    </row>
    <row r="340" spans="1:8" hidden="1" outlineLevel="1" x14ac:dyDescent="0.25">
      <c r="A340" s="100" t="s">
        <v>574</v>
      </c>
      <c r="B340" s="81" t="s">
        <v>200</v>
      </c>
      <c r="H340" s="64"/>
    </row>
    <row r="341" spans="1:8" hidden="1" outlineLevel="1" x14ac:dyDescent="0.25">
      <c r="A341" s="100" t="s">
        <v>575</v>
      </c>
      <c r="B341" s="81" t="s">
        <v>200</v>
      </c>
      <c r="H341" s="64"/>
    </row>
    <row r="342" spans="1:8" hidden="1" outlineLevel="1" x14ac:dyDescent="0.25">
      <c r="A342" s="100" t="s">
        <v>576</v>
      </c>
      <c r="B342" s="81" t="s">
        <v>200</v>
      </c>
      <c r="H342" s="64"/>
    </row>
    <row r="343" spans="1:8" hidden="1" outlineLevel="1" x14ac:dyDescent="0.25">
      <c r="A343" s="100" t="s">
        <v>577</v>
      </c>
      <c r="B343" s="81" t="s">
        <v>200</v>
      </c>
      <c r="H343" s="64"/>
    </row>
    <row r="344" spans="1:8" hidden="1" outlineLevel="1" x14ac:dyDescent="0.25">
      <c r="A344" s="100" t="s">
        <v>578</v>
      </c>
      <c r="B344" s="81" t="s">
        <v>200</v>
      </c>
      <c r="H344" s="64"/>
    </row>
    <row r="345" spans="1:8" hidden="1" outlineLevel="1" x14ac:dyDescent="0.25">
      <c r="A345" s="100" t="s">
        <v>579</v>
      </c>
      <c r="B345" s="81" t="s">
        <v>200</v>
      </c>
      <c r="H345" s="64"/>
    </row>
    <row r="346" spans="1:8" hidden="1" outlineLevel="1" x14ac:dyDescent="0.25">
      <c r="A346" s="100" t="s">
        <v>580</v>
      </c>
      <c r="B346" s="81" t="s">
        <v>200</v>
      </c>
      <c r="H346" s="64"/>
    </row>
    <row r="347" spans="1:8" hidden="1" outlineLevel="1" x14ac:dyDescent="0.25">
      <c r="A347" s="100" t="s">
        <v>581</v>
      </c>
      <c r="B347" s="81" t="s">
        <v>200</v>
      </c>
      <c r="H347" s="64"/>
    </row>
    <row r="348" spans="1:8" hidden="1" outlineLevel="1" x14ac:dyDescent="0.25">
      <c r="A348" s="100" t="s">
        <v>582</v>
      </c>
      <c r="B348" s="81" t="s">
        <v>200</v>
      </c>
      <c r="H348" s="64"/>
    </row>
    <row r="349" spans="1:8" hidden="1" outlineLevel="1" x14ac:dyDescent="0.25">
      <c r="A349" s="100" t="s">
        <v>583</v>
      </c>
      <c r="B349" s="81" t="s">
        <v>200</v>
      </c>
      <c r="H349" s="64"/>
    </row>
    <row r="350" spans="1:8" hidden="1" outlineLevel="1" x14ac:dyDescent="0.25">
      <c r="A350" s="100" t="s">
        <v>584</v>
      </c>
      <c r="B350" s="81" t="s">
        <v>200</v>
      </c>
      <c r="H350" s="64"/>
    </row>
    <row r="351" spans="1:8" hidden="1" outlineLevel="1" x14ac:dyDescent="0.25">
      <c r="A351" s="100" t="s">
        <v>585</v>
      </c>
      <c r="B351" s="81" t="s">
        <v>200</v>
      </c>
      <c r="H351" s="64"/>
    </row>
    <row r="352" spans="1:8" hidden="1" outlineLevel="1" x14ac:dyDescent="0.25">
      <c r="A352" s="100" t="s">
        <v>586</v>
      </c>
      <c r="B352" s="81" t="s">
        <v>200</v>
      </c>
      <c r="H352" s="64"/>
    </row>
    <row r="353" spans="1:8" hidden="1" outlineLevel="1" x14ac:dyDescent="0.25">
      <c r="A353" s="100" t="s">
        <v>587</v>
      </c>
      <c r="B353" s="81" t="s">
        <v>200</v>
      </c>
      <c r="H353" s="64"/>
    </row>
    <row r="354" spans="1:8" hidden="1" outlineLevel="1" x14ac:dyDescent="0.25">
      <c r="A354" s="100" t="s">
        <v>588</v>
      </c>
      <c r="B354" s="81" t="s">
        <v>200</v>
      </c>
      <c r="H354" s="64"/>
    </row>
    <row r="355" spans="1:8" hidden="1" outlineLevel="1" x14ac:dyDescent="0.25">
      <c r="A355" s="100" t="s">
        <v>589</v>
      </c>
      <c r="B355" s="81" t="s">
        <v>200</v>
      </c>
      <c r="H355" s="64"/>
    </row>
    <row r="356" spans="1:8" hidden="1" outlineLevel="1" x14ac:dyDescent="0.25">
      <c r="A356" s="100" t="s">
        <v>590</v>
      </c>
      <c r="B356" s="81" t="s">
        <v>200</v>
      </c>
      <c r="H356" s="64"/>
    </row>
    <row r="357" spans="1:8" hidden="1" outlineLevel="1" x14ac:dyDescent="0.25">
      <c r="A357" s="100" t="s">
        <v>591</v>
      </c>
      <c r="B357" s="81" t="s">
        <v>200</v>
      </c>
      <c r="H357" s="64"/>
    </row>
    <row r="358" spans="1:8" hidden="1" outlineLevel="1" x14ac:dyDescent="0.25">
      <c r="A358" s="100" t="s">
        <v>592</v>
      </c>
      <c r="B358" s="81" t="s">
        <v>200</v>
      </c>
      <c r="H358" s="64"/>
    </row>
    <row r="359" spans="1:8" hidden="1" outlineLevel="1" x14ac:dyDescent="0.25">
      <c r="A359" s="100" t="s">
        <v>593</v>
      </c>
      <c r="B359" s="81" t="s">
        <v>200</v>
      </c>
      <c r="H359" s="64"/>
    </row>
    <row r="360" spans="1:8" hidden="1" outlineLevel="1" x14ac:dyDescent="0.25">
      <c r="A360" s="100" t="s">
        <v>594</v>
      </c>
      <c r="B360" s="81" t="s">
        <v>200</v>
      </c>
      <c r="H360" s="64"/>
    </row>
    <row r="361" spans="1:8" hidden="1" outlineLevel="1" x14ac:dyDescent="0.25">
      <c r="A361" s="100" t="s">
        <v>595</v>
      </c>
      <c r="B361" s="81" t="s">
        <v>200</v>
      </c>
      <c r="H361" s="64"/>
    </row>
    <row r="362" spans="1:8" hidden="1" outlineLevel="1" x14ac:dyDescent="0.25">
      <c r="A362" s="100" t="s">
        <v>596</v>
      </c>
      <c r="B362" s="81" t="s">
        <v>200</v>
      </c>
      <c r="H362" s="64"/>
    </row>
    <row r="363" spans="1:8" hidden="1" outlineLevel="1" x14ac:dyDescent="0.25">
      <c r="A363" s="100" t="s">
        <v>597</v>
      </c>
      <c r="B363" s="81" t="s">
        <v>200</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D5BB"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9" r:id="rId4"/>
    <hyperlink ref="C16"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N328"/>
  <sheetViews>
    <sheetView zoomScale="70" zoomScaleNormal="70" zoomScaleSheetLayoutView="80" zoomScalePageLayoutView="80" workbookViewId="0">
      <selection activeCell="E59" sqref="E59"/>
    </sheetView>
  </sheetViews>
  <sheetFormatPr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9" t="s">
        <v>261</v>
      </c>
      <c r="B1" s="19"/>
      <c r="C1" s="3"/>
      <c r="D1" s="3"/>
      <c r="E1" s="3"/>
      <c r="F1" s="3"/>
    </row>
    <row r="2" spans="1:7" ht="15.75" thickBot="1" x14ac:dyDescent="0.3">
      <c r="A2" s="64"/>
      <c r="B2" s="3"/>
      <c r="C2" s="3"/>
      <c r="D2" s="3"/>
      <c r="E2" s="3"/>
      <c r="F2" s="3"/>
    </row>
    <row r="3" spans="1:7" ht="19.5" thickBot="1" x14ac:dyDescent="0.3">
      <c r="A3" s="49"/>
      <c r="B3" s="48" t="s">
        <v>129</v>
      </c>
      <c r="C3" s="103" t="s">
        <v>56</v>
      </c>
      <c r="D3" s="49"/>
      <c r="E3" s="49"/>
      <c r="F3" s="49"/>
      <c r="G3" s="49"/>
    </row>
    <row r="4" spans="1:7" ht="15.75" thickBot="1" x14ac:dyDescent="0.3"/>
    <row r="5" spans="1:7" s="63" customFormat="1" ht="18.75" x14ac:dyDescent="0.25">
      <c r="A5" s="74"/>
      <c r="B5" s="91" t="s">
        <v>262</v>
      </c>
      <c r="C5" s="74"/>
      <c r="D5" s="65"/>
      <c r="E5" s="4"/>
      <c r="F5" s="4"/>
      <c r="G5" s="64"/>
    </row>
    <row r="6" spans="1:7" s="63" customFormat="1" x14ac:dyDescent="0.25">
      <c r="A6" s="65"/>
      <c r="B6" s="87" t="s">
        <v>228</v>
      </c>
      <c r="C6" s="65"/>
      <c r="D6" s="65"/>
      <c r="E6" s="65"/>
      <c r="F6" s="65"/>
      <c r="G6" s="64"/>
    </row>
    <row r="7" spans="1:7" s="63" customFormat="1" x14ac:dyDescent="0.25">
      <c r="A7" s="65"/>
      <c r="B7" s="88" t="s">
        <v>229</v>
      </c>
      <c r="C7" s="65"/>
      <c r="D7" s="65"/>
      <c r="E7" s="65"/>
      <c r="F7" s="65"/>
      <c r="G7" s="64"/>
    </row>
    <row r="8" spans="1:7" s="63" customFormat="1" ht="15.75" thickBot="1" x14ac:dyDescent="0.3">
      <c r="A8" s="65"/>
      <c r="B8" s="92" t="s">
        <v>230</v>
      </c>
      <c r="C8" s="65"/>
      <c r="D8" s="65"/>
      <c r="E8" s="65"/>
      <c r="F8" s="65"/>
      <c r="G8" s="64"/>
    </row>
    <row r="9" spans="1:7" s="63" customFormat="1" x14ac:dyDescent="0.25">
      <c r="A9" s="65"/>
      <c r="B9" s="80"/>
      <c r="C9" s="65"/>
      <c r="D9" s="65"/>
      <c r="E9" s="65"/>
      <c r="F9" s="65"/>
      <c r="G9" s="64"/>
    </row>
    <row r="10" spans="1:7" ht="37.5" x14ac:dyDescent="0.25">
      <c r="A10" s="18" t="s">
        <v>227</v>
      </c>
      <c r="B10" s="18" t="s">
        <v>228</v>
      </c>
      <c r="C10" s="16"/>
      <c r="D10" s="16"/>
      <c r="E10" s="16"/>
      <c r="F10" s="16"/>
      <c r="G10" s="17"/>
    </row>
    <row r="11" spans="1:7" ht="15" customHeight="1" x14ac:dyDescent="0.25">
      <c r="A11" s="70"/>
      <c r="B11" s="72" t="s">
        <v>897</v>
      </c>
      <c r="C11" s="37" t="s">
        <v>83</v>
      </c>
      <c r="D11" s="37"/>
      <c r="E11" s="37"/>
      <c r="F11" s="39" t="s">
        <v>148</v>
      </c>
      <c r="G11" s="39"/>
    </row>
    <row r="12" spans="1:7" x14ac:dyDescent="0.25">
      <c r="A12" s="100" t="s">
        <v>612</v>
      </c>
      <c r="B12" s="5" t="s">
        <v>3</v>
      </c>
      <c r="C12" s="117">
        <v>10508.923238679999</v>
      </c>
      <c r="F12" s="38">
        <f>IF($C$15=0,"",IF(C12="[for completion]","",C12/$C$15))</f>
        <v>1</v>
      </c>
    </row>
    <row r="13" spans="1:7" x14ac:dyDescent="0.25">
      <c r="A13" s="100" t="s">
        <v>613</v>
      </c>
      <c r="B13" s="5" t="s">
        <v>4</v>
      </c>
      <c r="C13" s="117">
        <v>0</v>
      </c>
      <c r="F13" s="58">
        <f>IF($C$15=0,"",IF(C13="[for completion]","",C13/$C$15))</f>
        <v>0</v>
      </c>
    </row>
    <row r="14" spans="1:7" s="63" customFormat="1" x14ac:dyDescent="0.25">
      <c r="A14" s="100" t="s">
        <v>614</v>
      </c>
      <c r="B14" s="65" t="s">
        <v>2</v>
      </c>
      <c r="C14" s="117">
        <v>0</v>
      </c>
      <c r="D14" s="65"/>
      <c r="E14" s="65"/>
      <c r="F14" s="58">
        <f>IF($C$15=0,"",IF(C14="[for completion]","",C14/$C$15))</f>
        <v>0</v>
      </c>
      <c r="G14" s="64"/>
    </row>
    <row r="15" spans="1:7" s="63" customFormat="1" x14ac:dyDescent="0.25">
      <c r="A15" s="100" t="s">
        <v>615</v>
      </c>
      <c r="B15" s="40" t="s">
        <v>1</v>
      </c>
      <c r="C15" s="117">
        <f>SUM(C12:C14)</f>
        <v>10508.923238679999</v>
      </c>
      <c r="D15" s="5"/>
      <c r="E15" s="5"/>
      <c r="F15" s="69">
        <f>SUM(F12:F14)</f>
        <v>1</v>
      </c>
      <c r="G15" s="64"/>
    </row>
    <row r="16" spans="1:7" s="63" customFormat="1" hidden="1" outlineLevel="1" x14ac:dyDescent="0.25">
      <c r="A16" s="100" t="s">
        <v>616</v>
      </c>
      <c r="B16" s="81" t="s">
        <v>162</v>
      </c>
      <c r="C16" s="65"/>
      <c r="D16" s="65"/>
      <c r="E16" s="65"/>
      <c r="F16" s="58">
        <f t="shared" ref="F16:F26" si="0">IF($C$15=0,"",IF(C16="[for completion]","",C16/$C$15))</f>
        <v>0</v>
      </c>
      <c r="G16" s="64"/>
    </row>
    <row r="17" spans="1:7" s="63" customFormat="1" hidden="1" outlineLevel="1" x14ac:dyDescent="0.25">
      <c r="A17" s="100" t="s">
        <v>617</v>
      </c>
      <c r="B17" s="81" t="s">
        <v>159</v>
      </c>
      <c r="C17" s="65"/>
      <c r="D17" s="65"/>
      <c r="E17" s="65"/>
      <c r="F17" s="58">
        <f t="shared" si="0"/>
        <v>0</v>
      </c>
      <c r="G17" s="64"/>
    </row>
    <row r="18" spans="1:7" s="63" customFormat="1" hidden="1" outlineLevel="1" x14ac:dyDescent="0.25">
      <c r="A18" s="100" t="s">
        <v>618</v>
      </c>
      <c r="B18" s="81" t="s">
        <v>155</v>
      </c>
      <c r="C18" s="65"/>
      <c r="D18" s="65"/>
      <c r="E18" s="65"/>
      <c r="F18" s="58">
        <f t="shared" si="0"/>
        <v>0</v>
      </c>
      <c r="G18" s="64"/>
    </row>
    <row r="19" spans="1:7" s="63" customFormat="1" hidden="1" outlineLevel="1" x14ac:dyDescent="0.25">
      <c r="A19" s="100" t="s">
        <v>619</v>
      </c>
      <c r="B19" s="81" t="s">
        <v>155</v>
      </c>
      <c r="C19" s="65"/>
      <c r="D19" s="65"/>
      <c r="E19" s="65"/>
      <c r="F19" s="58">
        <f t="shared" si="0"/>
        <v>0</v>
      </c>
      <c r="G19" s="64"/>
    </row>
    <row r="20" spans="1:7" s="63" customFormat="1" hidden="1" outlineLevel="1" x14ac:dyDescent="0.25">
      <c r="A20" s="100" t="s">
        <v>620</v>
      </c>
      <c r="B20" s="81" t="s">
        <v>155</v>
      </c>
      <c r="C20" s="65"/>
      <c r="D20" s="65"/>
      <c r="E20" s="65"/>
      <c r="F20" s="58">
        <f t="shared" si="0"/>
        <v>0</v>
      </c>
      <c r="G20" s="64"/>
    </row>
    <row r="21" spans="1:7" s="63" customFormat="1" hidden="1" outlineLevel="1" x14ac:dyDescent="0.25">
      <c r="A21" s="100" t="s">
        <v>621</v>
      </c>
      <c r="B21" s="81" t="s">
        <v>155</v>
      </c>
      <c r="C21" s="65"/>
      <c r="D21" s="65"/>
      <c r="E21" s="65"/>
      <c r="F21" s="58">
        <f t="shared" si="0"/>
        <v>0</v>
      </c>
      <c r="G21" s="64"/>
    </row>
    <row r="22" spans="1:7" s="63" customFormat="1" hidden="1" outlineLevel="1" x14ac:dyDescent="0.25">
      <c r="A22" s="100" t="s">
        <v>622</v>
      </c>
      <c r="B22" s="81" t="s">
        <v>155</v>
      </c>
      <c r="C22" s="65"/>
      <c r="D22" s="65"/>
      <c r="E22" s="65"/>
      <c r="F22" s="58">
        <f t="shared" si="0"/>
        <v>0</v>
      </c>
      <c r="G22" s="64"/>
    </row>
    <row r="23" spans="1:7" s="63" customFormat="1" hidden="1" outlineLevel="1" x14ac:dyDescent="0.25">
      <c r="A23" s="100" t="s">
        <v>623</v>
      </c>
      <c r="B23" s="81" t="s">
        <v>155</v>
      </c>
      <c r="C23" s="65"/>
      <c r="D23" s="65"/>
      <c r="E23" s="65"/>
      <c r="F23" s="58">
        <f t="shared" si="0"/>
        <v>0</v>
      </c>
      <c r="G23" s="64"/>
    </row>
    <row r="24" spans="1:7" s="63" customFormat="1" hidden="1" outlineLevel="1" x14ac:dyDescent="0.25">
      <c r="A24" s="100" t="s">
        <v>624</v>
      </c>
      <c r="B24" s="81" t="s">
        <v>155</v>
      </c>
      <c r="C24" s="65"/>
      <c r="D24" s="65"/>
      <c r="E24" s="65"/>
      <c r="F24" s="58">
        <f t="shared" si="0"/>
        <v>0</v>
      </c>
      <c r="G24" s="64"/>
    </row>
    <row r="25" spans="1:7" s="63" customFormat="1" hidden="1" outlineLevel="1" x14ac:dyDescent="0.25">
      <c r="A25" s="100" t="s">
        <v>625</v>
      </c>
      <c r="B25" s="81" t="s">
        <v>155</v>
      </c>
      <c r="C25" s="65"/>
      <c r="D25" s="65"/>
      <c r="E25" s="65"/>
      <c r="F25" s="58">
        <f t="shared" si="0"/>
        <v>0</v>
      </c>
      <c r="G25" s="64"/>
    </row>
    <row r="26" spans="1:7" hidden="1" outlineLevel="1" x14ac:dyDescent="0.25">
      <c r="A26" s="100" t="s">
        <v>626</v>
      </c>
      <c r="B26" s="81" t="s">
        <v>155</v>
      </c>
      <c r="C26" s="1"/>
      <c r="D26" s="1"/>
      <c r="E26" s="1"/>
      <c r="F26" s="58">
        <f t="shared" si="0"/>
        <v>0</v>
      </c>
    </row>
    <row r="27" spans="1:7" ht="15" customHeight="1" collapsed="1" x14ac:dyDescent="0.25">
      <c r="A27" s="70"/>
      <c r="B27" s="72" t="s">
        <v>898</v>
      </c>
      <c r="C27" s="37" t="s">
        <v>142</v>
      </c>
      <c r="D27" s="70" t="s">
        <v>143</v>
      </c>
      <c r="E27" s="36"/>
      <c r="F27" s="70" t="s">
        <v>149</v>
      </c>
      <c r="G27" s="39"/>
    </row>
    <row r="28" spans="1:7" x14ac:dyDescent="0.25">
      <c r="A28" s="100" t="s">
        <v>627</v>
      </c>
      <c r="B28" s="5" t="s">
        <v>213</v>
      </c>
      <c r="C28" s="118">
        <v>209424</v>
      </c>
      <c r="D28" s="118">
        <v>0</v>
      </c>
      <c r="E28" s="118"/>
      <c r="F28" s="118">
        <v>209424</v>
      </c>
    </row>
    <row r="29" spans="1:7" s="63" customFormat="1" hidden="1" outlineLevel="1" x14ac:dyDescent="0.25">
      <c r="A29" s="100" t="s">
        <v>628</v>
      </c>
      <c r="B29" s="61" t="s">
        <v>192</v>
      </c>
      <c r="C29" s="65"/>
      <c r="D29" s="65"/>
      <c r="E29" s="65"/>
      <c r="F29" s="65"/>
      <c r="G29" s="64"/>
    </row>
    <row r="30" spans="1:7" s="63" customFormat="1" hidden="1" outlineLevel="1" x14ac:dyDescent="0.25">
      <c r="A30" s="100" t="s">
        <v>629</v>
      </c>
      <c r="B30" s="61" t="s">
        <v>193</v>
      </c>
      <c r="C30" s="65"/>
      <c r="D30" s="65"/>
      <c r="E30" s="65"/>
      <c r="F30" s="65"/>
      <c r="G30" s="64"/>
    </row>
    <row r="31" spans="1:7" s="63" customFormat="1" hidden="1" outlineLevel="1" x14ac:dyDescent="0.25">
      <c r="A31" s="100" t="s">
        <v>630</v>
      </c>
      <c r="B31" s="61"/>
      <c r="C31" s="65"/>
      <c r="D31" s="65"/>
      <c r="E31" s="65"/>
      <c r="F31" s="65"/>
      <c r="G31" s="64"/>
    </row>
    <row r="32" spans="1:7" s="63" customFormat="1" hidden="1" outlineLevel="1" x14ac:dyDescent="0.25">
      <c r="A32" s="100" t="s">
        <v>631</v>
      </c>
      <c r="B32" s="61"/>
      <c r="C32" s="65"/>
      <c r="D32" s="65"/>
      <c r="E32" s="65"/>
      <c r="F32" s="65"/>
      <c r="G32" s="64"/>
    </row>
    <row r="33" spans="1:7" s="63" customFormat="1" hidden="1" outlineLevel="1" x14ac:dyDescent="0.25">
      <c r="A33" s="100" t="s">
        <v>632</v>
      </c>
      <c r="B33" s="61"/>
      <c r="C33" s="65"/>
      <c r="D33" s="65"/>
      <c r="E33" s="65"/>
      <c r="F33" s="65"/>
      <c r="G33" s="64"/>
    </row>
    <row r="34" spans="1:7" s="63" customFormat="1" hidden="1" outlineLevel="1" x14ac:dyDescent="0.25">
      <c r="A34" s="100" t="s">
        <v>633</v>
      </c>
      <c r="B34" s="61"/>
      <c r="C34" s="65"/>
      <c r="D34" s="65"/>
      <c r="E34" s="65"/>
      <c r="F34" s="65"/>
      <c r="G34" s="64"/>
    </row>
    <row r="35" spans="1:7" ht="15" customHeight="1" collapsed="1" x14ac:dyDescent="0.25">
      <c r="A35" s="70"/>
      <c r="B35" s="72" t="s">
        <v>899</v>
      </c>
      <c r="C35" s="37" t="s">
        <v>144</v>
      </c>
      <c r="D35" s="57" t="s">
        <v>145</v>
      </c>
      <c r="E35" s="36"/>
      <c r="F35" s="71" t="s">
        <v>148</v>
      </c>
      <c r="G35" s="39"/>
    </row>
    <row r="36" spans="1:7" x14ac:dyDescent="0.25">
      <c r="A36" s="100" t="s">
        <v>634</v>
      </c>
      <c r="B36" s="5" t="s">
        <v>207</v>
      </c>
      <c r="C36" s="117">
        <v>9.4520000000000007E-2</v>
      </c>
      <c r="D36" s="117">
        <v>0</v>
      </c>
      <c r="E36" s="117"/>
      <c r="F36" s="117">
        <v>9.4520000000000007E-2</v>
      </c>
      <c r="G36" s="64"/>
    </row>
    <row r="37" spans="1:7" hidden="1" outlineLevel="1" x14ac:dyDescent="0.25">
      <c r="A37" s="100" t="s">
        <v>635</v>
      </c>
      <c r="D37" s="51"/>
      <c r="F37" s="65"/>
    </row>
    <row r="38" spans="1:7" s="63" customFormat="1" hidden="1" outlineLevel="1" x14ac:dyDescent="0.25">
      <c r="A38" s="100" t="s">
        <v>636</v>
      </c>
      <c r="B38" s="65"/>
      <c r="C38" s="65"/>
      <c r="D38" s="65"/>
      <c r="E38" s="65"/>
      <c r="F38" s="65"/>
      <c r="G38" s="64"/>
    </row>
    <row r="39" spans="1:7" s="63" customFormat="1" hidden="1" outlineLevel="1" x14ac:dyDescent="0.25">
      <c r="A39" s="100" t="s">
        <v>637</v>
      </c>
      <c r="B39" s="65"/>
      <c r="C39" s="65"/>
      <c r="D39" s="65"/>
      <c r="E39" s="65"/>
      <c r="F39" s="65"/>
      <c r="G39" s="64"/>
    </row>
    <row r="40" spans="1:7" s="63" customFormat="1" hidden="1" outlineLevel="1" x14ac:dyDescent="0.25">
      <c r="A40" s="100" t="s">
        <v>638</v>
      </c>
      <c r="B40" s="65"/>
      <c r="C40" s="65"/>
      <c r="D40" s="65"/>
      <c r="E40" s="65"/>
      <c r="F40" s="65"/>
      <c r="G40" s="64"/>
    </row>
    <row r="41" spans="1:7" s="63" customFormat="1" hidden="1" outlineLevel="1" x14ac:dyDescent="0.25">
      <c r="A41" s="100" t="s">
        <v>639</v>
      </c>
      <c r="B41" s="65"/>
      <c r="C41" s="65"/>
      <c r="D41" s="65"/>
      <c r="E41" s="65"/>
      <c r="F41" s="65"/>
      <c r="G41" s="64"/>
    </row>
    <row r="42" spans="1:7" s="63" customFormat="1" hidden="1" outlineLevel="1" x14ac:dyDescent="0.25">
      <c r="A42" s="100" t="s">
        <v>640</v>
      </c>
      <c r="B42" s="65"/>
      <c r="C42" s="65"/>
      <c r="D42" s="65"/>
      <c r="E42" s="65"/>
      <c r="F42" s="65"/>
      <c r="G42" s="64"/>
    </row>
    <row r="43" spans="1:7" ht="15" customHeight="1" collapsed="1" x14ac:dyDescent="0.25">
      <c r="A43" s="70"/>
      <c r="B43" s="72" t="s">
        <v>900</v>
      </c>
      <c r="C43" s="70" t="s">
        <v>144</v>
      </c>
      <c r="D43" s="70" t="s">
        <v>145</v>
      </c>
      <c r="E43" s="36"/>
      <c r="F43" s="71" t="s">
        <v>148</v>
      </c>
      <c r="G43" s="39"/>
    </row>
    <row r="44" spans="1:7" x14ac:dyDescent="0.25">
      <c r="A44" s="100" t="s">
        <v>641</v>
      </c>
      <c r="B44" s="84" t="s">
        <v>91</v>
      </c>
      <c r="C44" s="84">
        <f>SUM(C45:C72)</f>
        <v>100</v>
      </c>
      <c r="D44" s="84">
        <f>SUM(D45:D72)</f>
        <v>0</v>
      </c>
      <c r="E44" s="65"/>
      <c r="F44" s="84">
        <f>SUM(F45:F72)</f>
        <v>100</v>
      </c>
      <c r="G44" s="5"/>
    </row>
    <row r="45" spans="1:7" s="50" customFormat="1" x14ac:dyDescent="0.25">
      <c r="A45" s="100" t="s">
        <v>642</v>
      </c>
      <c r="B45" s="65" t="s">
        <v>104</v>
      </c>
      <c r="C45" s="65"/>
      <c r="D45" s="65"/>
      <c r="E45" s="65"/>
      <c r="F45" s="65"/>
      <c r="G45" s="51"/>
    </row>
    <row r="46" spans="1:7" s="50" customFormat="1" x14ac:dyDescent="0.25">
      <c r="A46" s="100" t="s">
        <v>643</v>
      </c>
      <c r="B46" s="65" t="s">
        <v>92</v>
      </c>
      <c r="C46" s="65"/>
      <c r="D46" s="65"/>
      <c r="E46" s="65"/>
      <c r="F46" s="65"/>
      <c r="G46" s="51"/>
    </row>
    <row r="47" spans="1:7" s="50" customFormat="1" x14ac:dyDescent="0.25">
      <c r="A47" s="100" t="s">
        <v>644</v>
      </c>
      <c r="B47" s="65" t="s">
        <v>93</v>
      </c>
      <c r="C47" s="65"/>
      <c r="D47" s="65"/>
      <c r="E47" s="65"/>
      <c r="F47" s="65"/>
      <c r="G47" s="51"/>
    </row>
    <row r="48" spans="1:7" s="63" customFormat="1" x14ac:dyDescent="0.25">
      <c r="A48" s="100" t="s">
        <v>645</v>
      </c>
      <c r="B48" s="100" t="s">
        <v>268</v>
      </c>
      <c r="C48" s="100"/>
      <c r="D48" s="100"/>
      <c r="E48" s="100"/>
      <c r="F48" s="100"/>
      <c r="G48" s="100"/>
    </row>
    <row r="49" spans="1:7" s="50" customFormat="1" x14ac:dyDescent="0.25">
      <c r="A49" s="100" t="s">
        <v>646</v>
      </c>
      <c r="B49" s="65" t="s">
        <v>114</v>
      </c>
      <c r="C49" s="65"/>
      <c r="D49" s="65"/>
      <c r="E49" s="65"/>
      <c r="F49" s="65"/>
      <c r="G49" s="51"/>
    </row>
    <row r="50" spans="1:7" s="50" customFormat="1" x14ac:dyDescent="0.25">
      <c r="A50" s="100" t="s">
        <v>647</v>
      </c>
      <c r="B50" s="65" t="s">
        <v>111</v>
      </c>
      <c r="C50" s="65"/>
      <c r="D50" s="65"/>
      <c r="E50" s="65"/>
      <c r="F50" s="65"/>
      <c r="G50" s="51"/>
    </row>
    <row r="51" spans="1:7" s="50" customFormat="1" x14ac:dyDescent="0.25">
      <c r="A51" s="100" t="s">
        <v>648</v>
      </c>
      <c r="B51" s="65" t="s">
        <v>94</v>
      </c>
      <c r="C51" s="65"/>
      <c r="D51" s="65"/>
      <c r="E51" s="65"/>
      <c r="F51" s="65"/>
      <c r="G51" s="51"/>
    </row>
    <row r="52" spans="1:7" s="50" customFormat="1" x14ac:dyDescent="0.25">
      <c r="A52" s="100" t="s">
        <v>649</v>
      </c>
      <c r="B52" s="65" t="s">
        <v>95</v>
      </c>
      <c r="C52" s="65"/>
      <c r="D52" s="65"/>
      <c r="E52" s="65"/>
      <c r="F52" s="65"/>
      <c r="G52" s="51"/>
    </row>
    <row r="53" spans="1:7" s="50" customFormat="1" x14ac:dyDescent="0.25">
      <c r="A53" s="100" t="s">
        <v>650</v>
      </c>
      <c r="B53" s="65" t="s">
        <v>96</v>
      </c>
      <c r="C53" s="65">
        <v>100</v>
      </c>
      <c r="D53" s="65"/>
      <c r="E53" s="65"/>
      <c r="F53" s="65">
        <v>100</v>
      </c>
      <c r="G53" s="51"/>
    </row>
    <row r="54" spans="1:7" s="50" customFormat="1" x14ac:dyDescent="0.25">
      <c r="A54" s="100" t="s">
        <v>651</v>
      </c>
      <c r="B54" s="65" t="s">
        <v>0</v>
      </c>
      <c r="C54" s="65"/>
      <c r="D54" s="65"/>
      <c r="E54" s="65"/>
      <c r="F54" s="65"/>
      <c r="G54" s="51"/>
    </row>
    <row r="55" spans="1:7" s="50" customFormat="1" x14ac:dyDescent="0.25">
      <c r="A55" s="100" t="s">
        <v>652</v>
      </c>
      <c r="B55" s="65" t="s">
        <v>14</v>
      </c>
      <c r="C55" s="65"/>
      <c r="D55" s="65"/>
      <c r="E55" s="65"/>
      <c r="F55" s="65"/>
      <c r="G55" s="51"/>
    </row>
    <row r="56" spans="1:7" s="50" customFormat="1" x14ac:dyDescent="0.25">
      <c r="A56" s="100" t="s">
        <v>653</v>
      </c>
      <c r="B56" s="65" t="s">
        <v>97</v>
      </c>
      <c r="C56" s="65"/>
      <c r="D56" s="65"/>
      <c r="E56" s="65"/>
      <c r="F56" s="65"/>
      <c r="G56" s="51"/>
    </row>
    <row r="57" spans="1:7" s="50" customFormat="1" x14ac:dyDescent="0.25">
      <c r="A57" s="100" t="s">
        <v>654</v>
      </c>
      <c r="B57" s="65" t="s">
        <v>271</v>
      </c>
      <c r="C57" s="65"/>
      <c r="D57" s="65"/>
      <c r="E57" s="65"/>
      <c r="F57" s="65"/>
      <c r="G57" s="51"/>
    </row>
    <row r="58" spans="1:7" s="50" customFormat="1" x14ac:dyDescent="0.25">
      <c r="A58" s="100" t="s">
        <v>655</v>
      </c>
      <c r="B58" s="65" t="s">
        <v>112</v>
      </c>
      <c r="C58" s="65"/>
      <c r="D58" s="65"/>
      <c r="E58" s="65"/>
      <c r="F58" s="65"/>
      <c r="G58" s="51"/>
    </row>
    <row r="59" spans="1:7" s="50" customFormat="1" x14ac:dyDescent="0.25">
      <c r="A59" s="100" t="s">
        <v>656</v>
      </c>
      <c r="B59" s="65" t="s">
        <v>98</v>
      </c>
      <c r="C59" s="65"/>
      <c r="D59" s="65"/>
      <c r="E59" s="65"/>
      <c r="F59" s="65"/>
      <c r="G59" s="51"/>
    </row>
    <row r="60" spans="1:7" s="50" customFormat="1" x14ac:dyDescent="0.25">
      <c r="A60" s="100" t="s">
        <v>657</v>
      </c>
      <c r="B60" s="65" t="s">
        <v>99</v>
      </c>
      <c r="C60" s="65"/>
      <c r="D60" s="65"/>
      <c r="E60" s="65"/>
      <c r="F60" s="65"/>
      <c r="G60" s="51"/>
    </row>
    <row r="61" spans="1:7" s="50" customFormat="1" x14ac:dyDescent="0.25">
      <c r="A61" s="100" t="s">
        <v>658</v>
      </c>
      <c r="B61" s="65" t="s">
        <v>100</v>
      </c>
      <c r="C61" s="65"/>
      <c r="D61" s="65"/>
      <c r="E61" s="65"/>
      <c r="F61" s="65"/>
      <c r="G61" s="51"/>
    </row>
    <row r="62" spans="1:7" s="50" customFormat="1" x14ac:dyDescent="0.25">
      <c r="A62" s="100" t="s">
        <v>659</v>
      </c>
      <c r="B62" s="65" t="s">
        <v>101</v>
      </c>
      <c r="C62" s="65"/>
      <c r="D62" s="65"/>
      <c r="E62" s="65"/>
      <c r="F62" s="65"/>
      <c r="G62" s="51"/>
    </row>
    <row r="63" spans="1:7" s="50" customFormat="1" x14ac:dyDescent="0.25">
      <c r="A63" s="100" t="s">
        <v>660</v>
      </c>
      <c r="B63" s="65" t="s">
        <v>102</v>
      </c>
      <c r="C63" s="65"/>
      <c r="D63" s="65"/>
      <c r="E63" s="65"/>
      <c r="F63" s="65"/>
      <c r="G63" s="51"/>
    </row>
    <row r="64" spans="1:7" s="50" customFormat="1" x14ac:dyDescent="0.25">
      <c r="A64" s="100" t="s">
        <v>661</v>
      </c>
      <c r="B64" s="65" t="s">
        <v>103</v>
      </c>
      <c r="C64" s="65"/>
      <c r="D64" s="65"/>
      <c r="E64" s="65"/>
      <c r="F64" s="65"/>
      <c r="G64" s="51"/>
    </row>
    <row r="65" spans="1:7" s="50" customFormat="1" x14ac:dyDescent="0.25">
      <c r="A65" s="100" t="s">
        <v>662</v>
      </c>
      <c r="B65" s="65" t="s">
        <v>105</v>
      </c>
      <c r="C65" s="65"/>
      <c r="D65" s="65"/>
      <c r="E65" s="65"/>
      <c r="F65" s="65"/>
      <c r="G65" s="51"/>
    </row>
    <row r="66" spans="1:7" s="50" customFormat="1" x14ac:dyDescent="0.25">
      <c r="A66" s="100" t="s">
        <v>663</v>
      </c>
      <c r="B66" s="65" t="s">
        <v>106</v>
      </c>
      <c r="C66" s="65"/>
      <c r="D66" s="65"/>
      <c r="E66" s="65"/>
      <c r="F66" s="65"/>
      <c r="G66" s="51"/>
    </row>
    <row r="67" spans="1:7" s="50" customFormat="1" x14ac:dyDescent="0.25">
      <c r="A67" s="100" t="s">
        <v>664</v>
      </c>
      <c r="B67" s="65" t="s">
        <v>107</v>
      </c>
      <c r="C67" s="65"/>
      <c r="D67" s="65"/>
      <c r="E67" s="65"/>
      <c r="F67" s="65"/>
      <c r="G67" s="51"/>
    </row>
    <row r="68" spans="1:7" s="50" customFormat="1" x14ac:dyDescent="0.25">
      <c r="A68" s="100" t="s">
        <v>665</v>
      </c>
      <c r="B68" s="65" t="s">
        <v>109</v>
      </c>
      <c r="C68" s="65"/>
      <c r="D68" s="65"/>
      <c r="E68" s="65"/>
      <c r="F68" s="65"/>
      <c r="G68" s="51"/>
    </row>
    <row r="69" spans="1:7" s="50" customFormat="1" x14ac:dyDescent="0.25">
      <c r="A69" s="100" t="s">
        <v>666</v>
      </c>
      <c r="B69" s="65" t="s">
        <v>110</v>
      </c>
      <c r="C69" s="65"/>
      <c r="D69" s="65"/>
      <c r="E69" s="65"/>
      <c r="F69" s="65"/>
      <c r="G69" s="51"/>
    </row>
    <row r="70" spans="1:7" s="50" customFormat="1" x14ac:dyDescent="0.25">
      <c r="A70" s="100" t="s">
        <v>667</v>
      </c>
      <c r="B70" s="65" t="s">
        <v>15</v>
      </c>
      <c r="C70" s="65"/>
      <c r="D70" s="65"/>
      <c r="E70" s="65"/>
      <c r="F70" s="65"/>
      <c r="G70" s="51"/>
    </row>
    <row r="71" spans="1:7" s="50" customFormat="1" x14ac:dyDescent="0.25">
      <c r="A71" s="100" t="s">
        <v>668</v>
      </c>
      <c r="B71" s="65" t="s">
        <v>108</v>
      </c>
      <c r="C71" s="65"/>
      <c r="D71" s="65"/>
      <c r="E71" s="65"/>
      <c r="F71" s="65"/>
      <c r="G71" s="51"/>
    </row>
    <row r="72" spans="1:7" s="50" customFormat="1" x14ac:dyDescent="0.25">
      <c r="A72" s="100" t="s">
        <v>669</v>
      </c>
      <c r="B72" s="65" t="s">
        <v>113</v>
      </c>
      <c r="C72" s="65"/>
      <c r="D72" s="65"/>
      <c r="E72" s="65"/>
      <c r="F72" s="65"/>
      <c r="G72" s="51"/>
    </row>
    <row r="73" spans="1:7" x14ac:dyDescent="0.25">
      <c r="A73" s="100" t="s">
        <v>670</v>
      </c>
      <c r="B73" s="84" t="s">
        <v>115</v>
      </c>
      <c r="C73" s="84">
        <f>SUM(C74:C76)</f>
        <v>0</v>
      </c>
      <c r="D73" s="84">
        <f>SUM(D74:D76)</f>
        <v>0</v>
      </c>
      <c r="E73" s="65"/>
      <c r="F73" s="84">
        <f>SUM(F74:F76)</f>
        <v>0</v>
      </c>
      <c r="G73" s="5"/>
    </row>
    <row r="74" spans="1:7" x14ac:dyDescent="0.25">
      <c r="A74" s="100" t="s">
        <v>671</v>
      </c>
      <c r="B74" s="65" t="s">
        <v>116</v>
      </c>
      <c r="C74" s="65"/>
      <c r="D74" s="65"/>
      <c r="E74" s="65"/>
      <c r="F74" s="65"/>
      <c r="G74" s="5"/>
    </row>
    <row r="75" spans="1:7" x14ac:dyDescent="0.25">
      <c r="A75" s="100" t="s">
        <v>672</v>
      </c>
      <c r="B75" s="65" t="s">
        <v>117</v>
      </c>
      <c r="C75" s="65"/>
      <c r="D75" s="65"/>
      <c r="E75" s="65"/>
      <c r="F75" s="65"/>
      <c r="G75" s="5"/>
    </row>
    <row r="76" spans="1:7" x14ac:dyDescent="0.25">
      <c r="A76" s="100" t="s">
        <v>673</v>
      </c>
      <c r="B76" s="65" t="s">
        <v>118</v>
      </c>
      <c r="C76" s="65"/>
      <c r="D76" s="65"/>
      <c r="E76" s="65"/>
      <c r="F76" s="65"/>
      <c r="G76" s="5"/>
    </row>
    <row r="77" spans="1:7" x14ac:dyDescent="0.25">
      <c r="A77" s="100" t="s">
        <v>674</v>
      </c>
      <c r="B77" s="84" t="s">
        <v>2</v>
      </c>
      <c r="C77" s="84">
        <f>SUM(C78:C87)</f>
        <v>0</v>
      </c>
      <c r="D77" s="84">
        <f>SUM(D78:D87)</f>
        <v>0</v>
      </c>
      <c r="E77" s="65"/>
      <c r="F77" s="84">
        <f>SUM(F78:F87)</f>
        <v>0</v>
      </c>
      <c r="G77" s="5"/>
    </row>
    <row r="78" spans="1:7" x14ac:dyDescent="0.25">
      <c r="A78" s="100" t="s">
        <v>675</v>
      </c>
      <c r="B78" s="66" t="s">
        <v>119</v>
      </c>
      <c r="C78" s="65"/>
      <c r="D78" s="65"/>
      <c r="E78" s="65"/>
      <c r="F78" s="65"/>
      <c r="G78" s="5"/>
    </row>
    <row r="79" spans="1:7" x14ac:dyDescent="0.25">
      <c r="A79" s="100" t="s">
        <v>676</v>
      </c>
      <c r="B79" s="66" t="s">
        <v>120</v>
      </c>
      <c r="C79" s="65"/>
      <c r="D79" s="65"/>
      <c r="E79" s="65"/>
      <c r="F79" s="65"/>
      <c r="G79" s="5"/>
    </row>
    <row r="80" spans="1:7" s="63" customFormat="1" x14ac:dyDescent="0.25">
      <c r="A80" s="100" t="s">
        <v>677</v>
      </c>
      <c r="B80" s="66" t="s">
        <v>141</v>
      </c>
      <c r="C80" s="65"/>
      <c r="D80" s="65"/>
      <c r="E80" s="65"/>
      <c r="F80" s="65"/>
      <c r="G80" s="65"/>
    </row>
    <row r="81" spans="1:7" x14ac:dyDescent="0.25">
      <c r="A81" s="100" t="s">
        <v>678</v>
      </c>
      <c r="B81" s="66" t="s">
        <v>121</v>
      </c>
      <c r="C81" s="65"/>
      <c r="D81" s="65"/>
      <c r="E81" s="65"/>
      <c r="F81" s="65"/>
      <c r="G81" s="5"/>
    </row>
    <row r="82" spans="1:7" x14ac:dyDescent="0.25">
      <c r="A82" s="100" t="s">
        <v>679</v>
      </c>
      <c r="B82" s="66" t="s">
        <v>122</v>
      </c>
      <c r="C82" s="65"/>
      <c r="D82" s="65"/>
      <c r="E82" s="65"/>
      <c r="F82" s="65"/>
      <c r="G82" s="5"/>
    </row>
    <row r="83" spans="1:7" x14ac:dyDescent="0.25">
      <c r="A83" s="100" t="s">
        <v>680</v>
      </c>
      <c r="B83" s="66" t="s">
        <v>123</v>
      </c>
      <c r="C83" s="65"/>
      <c r="D83" s="65"/>
      <c r="E83" s="65"/>
      <c r="F83" s="65"/>
      <c r="G83" s="5"/>
    </row>
    <row r="84" spans="1:7" x14ac:dyDescent="0.25">
      <c r="A84" s="100" t="s">
        <v>681</v>
      </c>
      <c r="B84" s="66" t="s">
        <v>124</v>
      </c>
      <c r="C84" s="65"/>
      <c r="D84" s="65"/>
      <c r="E84" s="65"/>
      <c r="F84" s="65"/>
      <c r="G84" s="5"/>
    </row>
    <row r="85" spans="1:7" x14ac:dyDescent="0.25">
      <c r="A85" s="100" t="s">
        <v>682</v>
      </c>
      <c r="B85" s="66" t="s">
        <v>127</v>
      </c>
      <c r="C85" s="65"/>
      <c r="D85" s="65"/>
      <c r="E85" s="65"/>
      <c r="F85" s="65"/>
      <c r="G85" s="5"/>
    </row>
    <row r="86" spans="1:7" x14ac:dyDescent="0.25">
      <c r="A86" s="100" t="s">
        <v>683</v>
      </c>
      <c r="B86" s="66" t="s">
        <v>125</v>
      </c>
      <c r="C86" s="65"/>
      <c r="D86" s="65"/>
      <c r="E86" s="65"/>
      <c r="F86" s="65"/>
      <c r="G86" s="5"/>
    </row>
    <row r="87" spans="1:7" x14ac:dyDescent="0.25">
      <c r="A87" s="100" t="s">
        <v>684</v>
      </c>
      <c r="B87" s="66" t="s">
        <v>2</v>
      </c>
      <c r="C87" s="65"/>
      <c r="D87" s="65"/>
      <c r="E87" s="65"/>
      <c r="F87" s="65"/>
      <c r="G87" s="5"/>
    </row>
    <row r="88" spans="1:7" s="63" customFormat="1" hidden="1" outlineLevel="1" x14ac:dyDescent="0.25">
      <c r="A88" s="100" t="s">
        <v>685</v>
      </c>
      <c r="B88" s="81" t="s">
        <v>155</v>
      </c>
      <c r="C88" s="65"/>
      <c r="D88" s="65"/>
      <c r="E88" s="65"/>
      <c r="F88" s="65"/>
      <c r="G88" s="65"/>
    </row>
    <row r="89" spans="1:7" s="63" customFormat="1" hidden="1" outlineLevel="1" x14ac:dyDescent="0.25">
      <c r="A89" s="100" t="s">
        <v>686</v>
      </c>
      <c r="B89" s="81" t="s">
        <v>155</v>
      </c>
      <c r="C89" s="65"/>
      <c r="D89" s="65"/>
      <c r="E89" s="65"/>
      <c r="F89" s="65"/>
      <c r="G89" s="65"/>
    </row>
    <row r="90" spans="1:7" s="63" customFormat="1" hidden="1" outlineLevel="1" x14ac:dyDescent="0.25">
      <c r="A90" s="100" t="s">
        <v>687</v>
      </c>
      <c r="B90" s="81" t="s">
        <v>155</v>
      </c>
      <c r="C90" s="65"/>
      <c r="D90" s="65"/>
      <c r="E90" s="65"/>
      <c r="F90" s="65"/>
      <c r="G90" s="65"/>
    </row>
    <row r="91" spans="1:7" s="63" customFormat="1" hidden="1" outlineLevel="1" x14ac:dyDescent="0.25">
      <c r="A91" s="100" t="s">
        <v>688</v>
      </c>
      <c r="B91" s="81" t="s">
        <v>155</v>
      </c>
      <c r="C91" s="65"/>
      <c r="D91" s="65"/>
      <c r="E91" s="65"/>
      <c r="F91" s="65"/>
      <c r="G91" s="65"/>
    </row>
    <row r="92" spans="1:7" s="63" customFormat="1" hidden="1" outlineLevel="1" x14ac:dyDescent="0.25">
      <c r="A92" s="100" t="s">
        <v>689</v>
      </c>
      <c r="B92" s="81" t="s">
        <v>155</v>
      </c>
      <c r="C92" s="65"/>
      <c r="D92" s="65"/>
      <c r="E92" s="65"/>
      <c r="F92" s="65"/>
      <c r="G92" s="65"/>
    </row>
    <row r="93" spans="1:7" s="63" customFormat="1" hidden="1" outlineLevel="1" x14ac:dyDescent="0.25">
      <c r="A93" s="100" t="s">
        <v>690</v>
      </c>
      <c r="B93" s="81" t="s">
        <v>155</v>
      </c>
      <c r="C93" s="65"/>
      <c r="D93" s="65"/>
      <c r="E93" s="65"/>
      <c r="F93" s="65"/>
      <c r="G93" s="65"/>
    </row>
    <row r="94" spans="1:7" s="63" customFormat="1" hidden="1" outlineLevel="1" x14ac:dyDescent="0.25">
      <c r="A94" s="100" t="s">
        <v>691</v>
      </c>
      <c r="B94" s="81" t="s">
        <v>155</v>
      </c>
      <c r="C94" s="65"/>
      <c r="D94" s="65"/>
      <c r="E94" s="65"/>
      <c r="F94" s="65"/>
      <c r="G94" s="65"/>
    </row>
    <row r="95" spans="1:7" s="63" customFormat="1" hidden="1" outlineLevel="1" x14ac:dyDescent="0.25">
      <c r="A95" s="100" t="s">
        <v>692</v>
      </c>
      <c r="B95" s="81" t="s">
        <v>155</v>
      </c>
      <c r="C95" s="65"/>
      <c r="D95" s="65"/>
      <c r="E95" s="65"/>
      <c r="F95" s="65"/>
      <c r="G95" s="65"/>
    </row>
    <row r="96" spans="1:7" s="63" customFormat="1" hidden="1" outlineLevel="1" x14ac:dyDescent="0.25">
      <c r="A96" s="100" t="s">
        <v>693</v>
      </c>
      <c r="B96" s="81" t="s">
        <v>155</v>
      </c>
      <c r="C96" s="65"/>
      <c r="D96" s="65"/>
      <c r="E96" s="65"/>
      <c r="F96" s="65"/>
      <c r="G96" s="65"/>
    </row>
    <row r="97" spans="1:7" s="63" customFormat="1" hidden="1" outlineLevel="1" x14ac:dyDescent="0.25">
      <c r="A97" s="100" t="s">
        <v>694</v>
      </c>
      <c r="B97" s="81" t="s">
        <v>155</v>
      </c>
      <c r="C97" s="65"/>
      <c r="D97" s="65"/>
      <c r="E97" s="65"/>
      <c r="F97" s="65"/>
      <c r="G97" s="65"/>
    </row>
    <row r="98" spans="1:7" s="50" customFormat="1" ht="15" customHeight="1" collapsed="1" x14ac:dyDescent="0.25">
      <c r="A98" s="70"/>
      <c r="B98" s="72" t="s">
        <v>901</v>
      </c>
      <c r="C98" s="70" t="s">
        <v>144</v>
      </c>
      <c r="D98" s="70" t="s">
        <v>145</v>
      </c>
      <c r="E98" s="56"/>
      <c r="F98" s="71" t="s">
        <v>148</v>
      </c>
      <c r="G98" s="59"/>
    </row>
    <row r="99" spans="1:7" s="50" customFormat="1" x14ac:dyDescent="0.25">
      <c r="A99" s="100" t="s">
        <v>695</v>
      </c>
      <c r="B99" s="97" t="s">
        <v>953</v>
      </c>
      <c r="C99" s="117">
        <v>0.15518000000000001</v>
      </c>
      <c r="D99" s="117"/>
      <c r="E99" s="117"/>
      <c r="F99" s="117">
        <v>0.15518000000000001</v>
      </c>
      <c r="G99" s="51"/>
    </row>
    <row r="100" spans="1:7" s="50" customFormat="1" x14ac:dyDescent="0.25">
      <c r="A100" s="100" t="s">
        <v>696</v>
      </c>
      <c r="B100" s="97" t="s">
        <v>954</v>
      </c>
      <c r="C100" s="117">
        <v>5.1919700000000004</v>
      </c>
      <c r="D100" s="117"/>
      <c r="E100" s="117"/>
      <c r="F100" s="117">
        <v>5.1919700000000004</v>
      </c>
      <c r="G100" s="51"/>
    </row>
    <row r="101" spans="1:7" s="50" customFormat="1" x14ac:dyDescent="0.25">
      <c r="A101" s="100" t="s">
        <v>697</v>
      </c>
      <c r="B101" s="97" t="s">
        <v>955</v>
      </c>
      <c r="C101" s="117">
        <v>1.1104700000000001</v>
      </c>
      <c r="D101" s="117"/>
      <c r="E101" s="117"/>
      <c r="F101" s="117">
        <v>1.1104700000000001</v>
      </c>
      <c r="G101" s="51"/>
    </row>
    <row r="102" spans="1:7" s="50" customFormat="1" x14ac:dyDescent="0.25">
      <c r="A102" s="100" t="s">
        <v>698</v>
      </c>
      <c r="B102" s="97" t="s">
        <v>956</v>
      </c>
      <c r="C102" s="117">
        <v>2.23651</v>
      </c>
      <c r="D102" s="117"/>
      <c r="E102" s="117"/>
      <c r="F102" s="117">
        <v>2.23651</v>
      </c>
      <c r="G102" s="51"/>
    </row>
    <row r="103" spans="1:7" s="50" customFormat="1" x14ac:dyDescent="0.25">
      <c r="A103" s="100" t="s">
        <v>699</v>
      </c>
      <c r="B103" s="97" t="s">
        <v>957</v>
      </c>
      <c r="C103" s="117">
        <v>2.2285400000000002</v>
      </c>
      <c r="D103" s="117"/>
      <c r="E103" s="117"/>
      <c r="F103" s="117">
        <v>2.2285400000000002</v>
      </c>
      <c r="G103" s="51"/>
    </row>
    <row r="104" spans="1:7" s="50" customFormat="1" x14ac:dyDescent="0.25">
      <c r="A104" s="100" t="s">
        <v>700</v>
      </c>
      <c r="B104" s="97" t="s">
        <v>958</v>
      </c>
      <c r="C104" s="117">
        <v>0.67888000000000004</v>
      </c>
      <c r="D104" s="117"/>
      <c r="E104" s="117"/>
      <c r="F104" s="117">
        <v>0.67888000000000004</v>
      </c>
      <c r="G104" s="51"/>
    </row>
    <row r="105" spans="1:7" s="50" customFormat="1" x14ac:dyDescent="0.25">
      <c r="A105" s="100" t="s">
        <v>701</v>
      </c>
      <c r="B105" s="97" t="s">
        <v>959</v>
      </c>
      <c r="C105" s="117">
        <v>5.0841500000000002</v>
      </c>
      <c r="D105" s="117"/>
      <c r="E105" s="117"/>
      <c r="F105" s="117">
        <v>5.0841500000000002</v>
      </c>
      <c r="G105" s="51"/>
    </row>
    <row r="106" spans="1:7" s="50" customFormat="1" x14ac:dyDescent="0.25">
      <c r="A106" s="100" t="s">
        <v>702</v>
      </c>
      <c r="B106" s="97" t="s">
        <v>960</v>
      </c>
      <c r="C106" s="117">
        <v>2.9545499999999998</v>
      </c>
      <c r="D106" s="117"/>
      <c r="E106" s="117"/>
      <c r="F106" s="117">
        <v>2.9545499999999998</v>
      </c>
      <c r="G106" s="51"/>
    </row>
    <row r="107" spans="1:7" s="50" customFormat="1" x14ac:dyDescent="0.25">
      <c r="A107" s="100" t="s">
        <v>703</v>
      </c>
      <c r="B107" s="97" t="s">
        <v>961</v>
      </c>
      <c r="C107" s="117">
        <v>1.4533700000000001</v>
      </c>
      <c r="D107" s="117"/>
      <c r="E107" s="117"/>
      <c r="F107" s="117">
        <v>1.4533700000000001</v>
      </c>
      <c r="G107" s="51"/>
    </row>
    <row r="108" spans="1:7" s="50" customFormat="1" x14ac:dyDescent="0.25">
      <c r="A108" s="100" t="s">
        <v>704</v>
      </c>
      <c r="B108" s="97" t="s">
        <v>962</v>
      </c>
      <c r="C108" s="117">
        <v>2.5549900000000001</v>
      </c>
      <c r="D108" s="117"/>
      <c r="E108" s="117"/>
      <c r="F108" s="117">
        <v>2.5549900000000001</v>
      </c>
      <c r="G108" s="51"/>
    </row>
    <row r="109" spans="1:7" s="50" customFormat="1" x14ac:dyDescent="0.25">
      <c r="A109" s="100" t="s">
        <v>705</v>
      </c>
      <c r="B109" s="97" t="s">
        <v>963</v>
      </c>
      <c r="C109" s="117">
        <v>8.6688500000000008</v>
      </c>
      <c r="D109" s="117"/>
      <c r="E109" s="117"/>
      <c r="F109" s="117">
        <v>8.6688500000000008</v>
      </c>
      <c r="G109" s="51"/>
    </row>
    <row r="110" spans="1:7" s="50" customFormat="1" x14ac:dyDescent="0.25">
      <c r="A110" s="100" t="s">
        <v>706</v>
      </c>
      <c r="B110" s="97" t="s">
        <v>964</v>
      </c>
      <c r="C110" s="117">
        <v>1.8582700000000001</v>
      </c>
      <c r="D110" s="117"/>
      <c r="E110" s="117"/>
      <c r="F110" s="117">
        <v>1.8582700000000001</v>
      </c>
      <c r="G110" s="51"/>
    </row>
    <row r="111" spans="1:7" s="50" customFormat="1" x14ac:dyDescent="0.25">
      <c r="A111" s="100" t="s">
        <v>707</v>
      </c>
      <c r="B111" s="97" t="s">
        <v>965</v>
      </c>
      <c r="C111" s="117">
        <v>3.3007599999999999</v>
      </c>
      <c r="D111" s="117"/>
      <c r="E111" s="117"/>
      <c r="F111" s="117">
        <v>3.3007599999999999</v>
      </c>
      <c r="G111" s="51"/>
    </row>
    <row r="112" spans="1:7" s="50" customFormat="1" x14ac:dyDescent="0.25">
      <c r="A112" s="100" t="s">
        <v>708</v>
      </c>
      <c r="B112" s="97" t="s">
        <v>966</v>
      </c>
      <c r="C112" s="117">
        <v>9.5763200000000008</v>
      </c>
      <c r="D112" s="117"/>
      <c r="E112" s="117"/>
      <c r="F112" s="117">
        <v>9.5763200000000008</v>
      </c>
      <c r="G112" s="51"/>
    </row>
    <row r="113" spans="1:14" s="50" customFormat="1" x14ac:dyDescent="0.25">
      <c r="A113" s="100" t="s">
        <v>709</v>
      </c>
      <c r="B113" s="97" t="s">
        <v>967</v>
      </c>
      <c r="C113" s="117">
        <v>4.8525600000000004</v>
      </c>
      <c r="D113" s="117"/>
      <c r="E113" s="117"/>
      <c r="F113" s="117">
        <v>4.8525600000000004</v>
      </c>
      <c r="G113" s="51"/>
      <c r="N113" s="50" t="s">
        <v>1012</v>
      </c>
    </row>
    <row r="114" spans="1:14" s="50" customFormat="1" x14ac:dyDescent="0.25">
      <c r="A114" s="100" t="s">
        <v>710</v>
      </c>
      <c r="B114" s="97" t="s">
        <v>968</v>
      </c>
      <c r="C114" s="117">
        <v>3.8242400000000001</v>
      </c>
      <c r="D114" s="117"/>
      <c r="E114" s="117"/>
      <c r="F114" s="117">
        <v>3.8242400000000001</v>
      </c>
      <c r="G114" s="51"/>
    </row>
    <row r="115" spans="1:14" s="50" customFormat="1" x14ac:dyDescent="0.25">
      <c r="A115" s="100" t="s">
        <v>711</v>
      </c>
      <c r="B115" s="97" t="s">
        <v>969</v>
      </c>
      <c r="C115" s="117">
        <v>2.6160299999999999</v>
      </c>
      <c r="D115" s="117"/>
      <c r="E115" s="117"/>
      <c r="F115" s="117">
        <v>2.6160299999999999</v>
      </c>
      <c r="G115" s="51"/>
    </row>
    <row r="116" spans="1:14" s="50" customFormat="1" x14ac:dyDescent="0.25">
      <c r="A116" s="100" t="s">
        <v>712</v>
      </c>
      <c r="B116" s="97" t="s">
        <v>970</v>
      </c>
      <c r="C116" s="117">
        <v>2.2912699999999999</v>
      </c>
      <c r="D116" s="117"/>
      <c r="E116" s="117"/>
      <c r="F116" s="117">
        <v>2.2912699999999999</v>
      </c>
      <c r="G116" s="51"/>
    </row>
    <row r="117" spans="1:14" s="50" customFormat="1" x14ac:dyDescent="0.25">
      <c r="A117" s="100" t="s">
        <v>713</v>
      </c>
      <c r="B117" s="97" t="s">
        <v>971</v>
      </c>
      <c r="C117" s="117">
        <v>29.041540000000001</v>
      </c>
      <c r="D117" s="117"/>
      <c r="E117" s="117"/>
      <c r="F117" s="117">
        <v>29.041540000000001</v>
      </c>
      <c r="G117" s="51"/>
    </row>
    <row r="118" spans="1:14" s="50" customFormat="1" x14ac:dyDescent="0.25">
      <c r="A118" s="100" t="s">
        <v>714</v>
      </c>
      <c r="B118" s="97" t="s">
        <v>972</v>
      </c>
      <c r="C118" s="117">
        <v>10.32077</v>
      </c>
      <c r="D118" s="117"/>
      <c r="E118" s="117"/>
      <c r="F118" s="117">
        <v>10.32077</v>
      </c>
      <c r="G118" s="51"/>
    </row>
    <row r="119" spans="1:14" ht="15" customHeight="1" x14ac:dyDescent="0.25">
      <c r="A119" s="70"/>
      <c r="B119" s="72" t="s">
        <v>902</v>
      </c>
      <c r="C119" s="70" t="s">
        <v>144</v>
      </c>
      <c r="D119" s="70" t="s">
        <v>145</v>
      </c>
      <c r="E119" s="36"/>
      <c r="F119" s="71" t="s">
        <v>148</v>
      </c>
      <c r="G119" s="39"/>
    </row>
    <row r="120" spans="1:14" x14ac:dyDescent="0.25">
      <c r="A120" s="100" t="s">
        <v>715</v>
      </c>
      <c r="B120" s="5" t="s">
        <v>34</v>
      </c>
      <c r="C120" s="117">
        <v>1.1149</v>
      </c>
      <c r="D120" s="117"/>
      <c r="E120" s="117"/>
      <c r="F120" s="117">
        <v>1.1149</v>
      </c>
    </row>
    <row r="121" spans="1:14" x14ac:dyDescent="0.25">
      <c r="A121" s="100" t="s">
        <v>716</v>
      </c>
      <c r="B121" s="5" t="s">
        <v>35</v>
      </c>
      <c r="C121" s="117">
        <v>98.885000000000005</v>
      </c>
      <c r="D121" s="117"/>
      <c r="E121" s="117"/>
      <c r="F121" s="117">
        <v>98.885000000000005</v>
      </c>
    </row>
    <row r="122" spans="1:14" x14ac:dyDescent="0.25">
      <c r="A122" s="100" t="s">
        <v>717</v>
      </c>
      <c r="B122" s="5" t="s">
        <v>2</v>
      </c>
      <c r="C122" s="117"/>
      <c r="D122" s="117"/>
      <c r="E122" s="117"/>
      <c r="F122" s="117"/>
    </row>
    <row r="123" spans="1:14" s="63" customFormat="1" hidden="1" outlineLevel="1" x14ac:dyDescent="0.25">
      <c r="A123" s="100" t="s">
        <v>718</v>
      </c>
      <c r="B123" s="65"/>
      <c r="C123" s="65"/>
      <c r="D123" s="65"/>
      <c r="E123" s="64"/>
      <c r="F123" s="65"/>
      <c r="G123" s="64"/>
    </row>
    <row r="124" spans="1:14" s="63" customFormat="1" hidden="1" outlineLevel="1" x14ac:dyDescent="0.25">
      <c r="A124" s="100" t="s">
        <v>719</v>
      </c>
      <c r="B124" s="65"/>
      <c r="C124" s="65"/>
      <c r="D124" s="65"/>
      <c r="E124" s="64"/>
      <c r="F124" s="65"/>
      <c r="G124" s="64"/>
    </row>
    <row r="125" spans="1:14" s="63" customFormat="1" hidden="1" outlineLevel="1" x14ac:dyDescent="0.25">
      <c r="A125" s="100" t="s">
        <v>720</v>
      </c>
      <c r="B125" s="65"/>
      <c r="C125" s="65"/>
      <c r="D125" s="65"/>
      <c r="E125" s="64"/>
      <c r="F125" s="65"/>
      <c r="G125" s="64"/>
    </row>
    <row r="126" spans="1:14" s="63" customFormat="1" hidden="1" outlineLevel="1" x14ac:dyDescent="0.25">
      <c r="A126" s="100" t="s">
        <v>721</v>
      </c>
      <c r="B126" s="65"/>
      <c r="C126" s="65"/>
      <c r="D126" s="65"/>
      <c r="E126" s="64"/>
      <c r="F126" s="65"/>
      <c r="G126" s="64"/>
    </row>
    <row r="127" spans="1:14" s="63" customFormat="1" hidden="1" outlineLevel="1" x14ac:dyDescent="0.25">
      <c r="A127" s="100" t="s">
        <v>722</v>
      </c>
      <c r="B127" s="65"/>
      <c r="C127" s="65"/>
      <c r="D127" s="65"/>
      <c r="E127" s="64"/>
      <c r="F127" s="65"/>
      <c r="G127" s="64"/>
    </row>
    <row r="128" spans="1:14" s="63" customFormat="1" hidden="1" outlineLevel="1" x14ac:dyDescent="0.25">
      <c r="A128" s="100" t="s">
        <v>723</v>
      </c>
      <c r="B128" s="65"/>
      <c r="C128" s="65"/>
      <c r="D128" s="65"/>
      <c r="E128" s="64"/>
      <c r="F128" s="65"/>
      <c r="G128" s="64"/>
    </row>
    <row r="129" spans="1:7" ht="15" customHeight="1" collapsed="1" x14ac:dyDescent="0.25">
      <c r="A129" s="70"/>
      <c r="B129" s="72" t="s">
        <v>903</v>
      </c>
      <c r="C129" s="70" t="s">
        <v>144</v>
      </c>
      <c r="D129" s="70" t="s">
        <v>145</v>
      </c>
      <c r="E129" s="36"/>
      <c r="F129" s="71" t="s">
        <v>148</v>
      </c>
      <c r="G129" s="39"/>
    </row>
    <row r="130" spans="1:7" x14ac:dyDescent="0.25">
      <c r="A130" s="100" t="s">
        <v>724</v>
      </c>
      <c r="B130" s="65" t="s">
        <v>38</v>
      </c>
      <c r="C130" s="117"/>
      <c r="D130" s="117"/>
      <c r="E130" s="117"/>
      <c r="F130" s="117"/>
    </row>
    <row r="131" spans="1:7" x14ac:dyDescent="0.25">
      <c r="A131" s="100" t="s">
        <v>725</v>
      </c>
      <c r="B131" s="65" t="s">
        <v>13</v>
      </c>
      <c r="C131" s="117">
        <v>100</v>
      </c>
      <c r="D131" s="117"/>
      <c r="E131" s="117"/>
      <c r="F131" s="117">
        <v>100</v>
      </c>
    </row>
    <row r="132" spans="1:7" x14ac:dyDescent="0.25">
      <c r="A132" s="100" t="s">
        <v>726</v>
      </c>
      <c r="B132" s="65" t="s">
        <v>2</v>
      </c>
      <c r="C132" s="117"/>
      <c r="D132" s="117"/>
      <c r="E132" s="117"/>
      <c r="F132" s="117"/>
    </row>
    <row r="133" spans="1:7" hidden="1" outlineLevel="1" x14ac:dyDescent="0.25">
      <c r="A133" s="100" t="s">
        <v>727</v>
      </c>
      <c r="D133" s="51"/>
      <c r="E133" s="3"/>
      <c r="F133" s="65"/>
    </row>
    <row r="134" spans="1:7" s="63" customFormat="1" hidden="1" outlineLevel="1" x14ac:dyDescent="0.25">
      <c r="A134" s="100" t="s">
        <v>728</v>
      </c>
      <c r="B134" s="65"/>
      <c r="C134" s="65"/>
      <c r="D134" s="65"/>
      <c r="E134" s="64"/>
      <c r="F134" s="65"/>
      <c r="G134" s="64"/>
    </row>
    <row r="135" spans="1:7" s="63" customFormat="1" hidden="1" outlineLevel="1" x14ac:dyDescent="0.25">
      <c r="A135" s="100" t="s">
        <v>729</v>
      </c>
      <c r="B135" s="65"/>
      <c r="C135" s="65"/>
      <c r="D135" s="65"/>
      <c r="E135" s="64"/>
      <c r="F135" s="65"/>
      <c r="G135" s="64"/>
    </row>
    <row r="136" spans="1:7" s="63" customFormat="1" hidden="1" outlineLevel="1" x14ac:dyDescent="0.25">
      <c r="A136" s="100" t="s">
        <v>730</v>
      </c>
      <c r="B136" s="65"/>
      <c r="C136" s="65"/>
      <c r="D136" s="65"/>
      <c r="E136" s="64"/>
      <c r="F136" s="65"/>
      <c r="G136" s="64"/>
    </row>
    <row r="137" spans="1:7" s="63" customFormat="1" hidden="1" outlineLevel="1" x14ac:dyDescent="0.25">
      <c r="A137" s="100" t="s">
        <v>731</v>
      </c>
      <c r="B137" s="65"/>
      <c r="C137" s="65"/>
      <c r="D137" s="65"/>
      <c r="E137" s="64"/>
      <c r="F137" s="65"/>
      <c r="G137" s="64"/>
    </row>
    <row r="138" spans="1:7" s="63" customFormat="1" hidden="1" outlineLevel="1" x14ac:dyDescent="0.25">
      <c r="A138" s="100" t="s">
        <v>732</v>
      </c>
      <c r="B138" s="65"/>
      <c r="C138" s="65"/>
      <c r="D138" s="65"/>
      <c r="E138" s="64"/>
      <c r="F138" s="65"/>
      <c r="G138" s="64"/>
    </row>
    <row r="139" spans="1:7" ht="15" customHeight="1" collapsed="1" x14ac:dyDescent="0.25">
      <c r="A139" s="70"/>
      <c r="B139" s="72" t="s">
        <v>904</v>
      </c>
      <c r="C139" s="70" t="s">
        <v>144</v>
      </c>
      <c r="D139" s="70" t="s">
        <v>145</v>
      </c>
      <c r="E139" s="36"/>
      <c r="F139" s="71" t="s">
        <v>148</v>
      </c>
      <c r="G139" s="39"/>
    </row>
    <row r="140" spans="1:7" x14ac:dyDescent="0.25">
      <c r="A140" s="100" t="s">
        <v>733</v>
      </c>
      <c r="B140" s="8" t="s">
        <v>62</v>
      </c>
      <c r="C140" s="117">
        <v>6.2603999999999997</v>
      </c>
      <c r="D140" s="117"/>
      <c r="E140" s="117"/>
      <c r="F140" s="117">
        <v>6.2603999999999997</v>
      </c>
    </row>
    <row r="141" spans="1:7" x14ac:dyDescent="0.25">
      <c r="A141" s="100" t="s">
        <v>734</v>
      </c>
      <c r="B141" s="8" t="s">
        <v>18</v>
      </c>
      <c r="C141" s="117">
        <v>9.3025000000000002</v>
      </c>
      <c r="D141" s="117"/>
      <c r="E141" s="117"/>
      <c r="F141" s="117">
        <v>9.3025000000000002</v>
      </c>
    </row>
    <row r="142" spans="1:7" x14ac:dyDescent="0.25">
      <c r="A142" s="100" t="s">
        <v>735</v>
      </c>
      <c r="B142" s="8" t="s">
        <v>19</v>
      </c>
      <c r="C142" s="117">
        <v>11.0937</v>
      </c>
      <c r="D142" s="117"/>
      <c r="E142" s="117"/>
      <c r="F142" s="117">
        <v>11.0937</v>
      </c>
    </row>
    <row r="143" spans="1:7" x14ac:dyDescent="0.25">
      <c r="A143" s="100" t="s">
        <v>736</v>
      </c>
      <c r="B143" s="8" t="s">
        <v>20</v>
      </c>
      <c r="C143" s="117">
        <v>22.908799999999999</v>
      </c>
      <c r="D143" s="117"/>
      <c r="E143" s="117"/>
      <c r="F143" s="117">
        <v>22.908799999999999</v>
      </c>
    </row>
    <row r="144" spans="1:7" x14ac:dyDescent="0.25">
      <c r="A144" s="100" t="s">
        <v>737</v>
      </c>
      <c r="B144" s="8" t="s">
        <v>21</v>
      </c>
      <c r="C144" s="117">
        <v>50.4343</v>
      </c>
      <c r="D144" s="117"/>
      <c r="E144" s="117"/>
      <c r="F144" s="117">
        <v>50.4343</v>
      </c>
    </row>
    <row r="145" spans="1:7" s="63" customFormat="1" hidden="1" outlineLevel="1" x14ac:dyDescent="0.25">
      <c r="A145" s="100" t="s">
        <v>738</v>
      </c>
      <c r="B145" s="8"/>
      <c r="C145" s="65"/>
      <c r="D145" s="65"/>
      <c r="E145" s="65"/>
      <c r="F145" s="65"/>
      <c r="G145" s="64"/>
    </row>
    <row r="146" spans="1:7" s="63" customFormat="1" hidden="1" outlineLevel="1" x14ac:dyDescent="0.25">
      <c r="A146" s="100" t="s">
        <v>739</v>
      </c>
      <c r="B146" s="8"/>
      <c r="C146" s="65"/>
      <c r="D146" s="65"/>
      <c r="E146" s="65"/>
      <c r="F146" s="65"/>
      <c r="G146" s="64"/>
    </row>
    <row r="147" spans="1:7" s="63" customFormat="1" hidden="1" outlineLevel="1" x14ac:dyDescent="0.25">
      <c r="A147" s="100" t="s">
        <v>740</v>
      </c>
      <c r="B147" s="8"/>
      <c r="C147" s="65"/>
      <c r="D147" s="65"/>
      <c r="E147" s="65"/>
      <c r="F147" s="65"/>
      <c r="G147" s="64"/>
    </row>
    <row r="148" spans="1:7" s="63" customFormat="1" hidden="1" outlineLevel="1" x14ac:dyDescent="0.25">
      <c r="A148" s="100" t="s">
        <v>741</v>
      </c>
      <c r="B148" s="8"/>
      <c r="C148" s="65"/>
      <c r="D148" s="65"/>
      <c r="E148" s="65"/>
      <c r="F148" s="65"/>
      <c r="G148" s="64"/>
    </row>
    <row r="149" spans="1:7" ht="15" customHeight="1" collapsed="1" x14ac:dyDescent="0.25">
      <c r="A149" s="70"/>
      <c r="B149" s="72" t="s">
        <v>905</v>
      </c>
      <c r="C149" s="70" t="s">
        <v>144</v>
      </c>
      <c r="D149" s="70" t="s">
        <v>145</v>
      </c>
      <c r="E149" s="36"/>
      <c r="F149" s="71" t="s">
        <v>148</v>
      </c>
      <c r="G149" s="39"/>
    </row>
    <row r="150" spans="1:7" x14ac:dyDescent="0.25">
      <c r="A150" s="100" t="s">
        <v>742</v>
      </c>
      <c r="B150" s="5" t="s">
        <v>88</v>
      </c>
      <c r="C150" s="117">
        <v>0</v>
      </c>
      <c r="D150" s="117"/>
      <c r="E150" s="117"/>
      <c r="F150" s="117">
        <v>0</v>
      </c>
    </row>
    <row r="151" spans="1:7" s="63" customFormat="1" hidden="1" outlineLevel="1" x14ac:dyDescent="0.25">
      <c r="A151" s="100" t="s">
        <v>743</v>
      </c>
      <c r="B151" s="65"/>
      <c r="C151" s="65"/>
      <c r="D151" s="65"/>
      <c r="E151" s="64"/>
      <c r="F151" s="65"/>
      <c r="G151" s="64"/>
    </row>
    <row r="152" spans="1:7" s="63" customFormat="1" hidden="1" outlineLevel="1" x14ac:dyDescent="0.25">
      <c r="A152" s="100" t="s">
        <v>744</v>
      </c>
      <c r="B152" s="65"/>
      <c r="C152" s="65"/>
      <c r="D152" s="65"/>
      <c r="E152" s="64"/>
      <c r="F152" s="65"/>
      <c r="G152" s="64"/>
    </row>
    <row r="153" spans="1:7" s="63" customFormat="1" hidden="1" outlineLevel="1" x14ac:dyDescent="0.25">
      <c r="A153" s="100" t="s">
        <v>745</v>
      </c>
      <c r="B153" s="65"/>
      <c r="C153" s="65"/>
      <c r="D153" s="65"/>
      <c r="E153" s="64"/>
      <c r="F153" s="65"/>
      <c r="G153" s="64"/>
    </row>
    <row r="154" spans="1:7" s="63" customFormat="1" hidden="1" outlineLevel="1" x14ac:dyDescent="0.25">
      <c r="A154" s="100" t="s">
        <v>746</v>
      </c>
      <c r="B154" s="65"/>
      <c r="C154" s="65"/>
      <c r="D154" s="65"/>
      <c r="E154" s="64"/>
      <c r="F154" s="65"/>
      <c r="G154" s="64"/>
    </row>
    <row r="155" spans="1:7" s="63" customFormat="1" ht="18.75" collapsed="1" x14ac:dyDescent="0.25">
      <c r="A155" s="41"/>
      <c r="B155" s="44" t="s">
        <v>229</v>
      </c>
      <c r="C155" s="41"/>
      <c r="D155" s="41"/>
      <c r="E155" s="41"/>
      <c r="F155" s="42"/>
      <c r="G155" s="42"/>
    </row>
    <row r="156" spans="1:7" s="63" customFormat="1" ht="15" customHeight="1" x14ac:dyDescent="0.25">
      <c r="A156" s="70"/>
      <c r="B156" s="72" t="s">
        <v>906</v>
      </c>
      <c r="C156" s="70" t="s">
        <v>152</v>
      </c>
      <c r="D156" s="70" t="s">
        <v>58</v>
      </c>
      <c r="E156" s="56"/>
      <c r="F156" s="70" t="s">
        <v>144</v>
      </c>
      <c r="G156" s="70" t="s">
        <v>150</v>
      </c>
    </row>
    <row r="157" spans="1:7" x14ac:dyDescent="0.25">
      <c r="A157" s="100" t="s">
        <v>747</v>
      </c>
      <c r="B157" s="97" t="s">
        <v>89</v>
      </c>
      <c r="C157" s="117">
        <v>50.180039000000001</v>
      </c>
      <c r="D157" s="117"/>
      <c r="E157" s="117"/>
      <c r="F157" s="117"/>
      <c r="G157" s="117"/>
    </row>
    <row r="158" spans="1:7" x14ac:dyDescent="0.25">
      <c r="A158" s="54"/>
      <c r="B158" s="46"/>
      <c r="C158" s="117"/>
      <c r="D158" s="117"/>
      <c r="E158" s="117"/>
      <c r="F158" s="117"/>
      <c r="G158" s="117"/>
    </row>
    <row r="159" spans="1:7" x14ac:dyDescent="0.25">
      <c r="B159" s="97" t="s">
        <v>153</v>
      </c>
      <c r="C159" s="117"/>
      <c r="D159" s="117"/>
      <c r="E159" s="117"/>
      <c r="F159" s="117"/>
      <c r="G159" s="117"/>
    </row>
    <row r="160" spans="1:7" x14ac:dyDescent="0.25">
      <c r="A160" s="100" t="s">
        <v>748</v>
      </c>
      <c r="B160" s="97" t="s">
        <v>973</v>
      </c>
      <c r="C160" s="117">
        <v>1032.6710653</v>
      </c>
      <c r="D160" s="118">
        <v>82323</v>
      </c>
      <c r="E160" s="117"/>
      <c r="F160" s="104">
        <f t="shared" ref="F160:F167" si="1">IF($C$168=0,"",IF(C160="[for completion]","",C160/$C$168))</f>
        <v>9.8266115552073569E-2</v>
      </c>
      <c r="G160" s="104">
        <f t="shared" ref="G160:G167" si="2">IF($D$168=0,"",IF(D160="[for completion]","",D160/$D$168))</f>
        <v>0.39309248223699289</v>
      </c>
    </row>
    <row r="161" spans="1:7" x14ac:dyDescent="0.25">
      <c r="A161" s="100" t="s">
        <v>749</v>
      </c>
      <c r="B161" s="97" t="s">
        <v>974</v>
      </c>
      <c r="C161" s="117">
        <v>1802.6886877100001</v>
      </c>
      <c r="D161" s="118">
        <v>49437</v>
      </c>
      <c r="E161" s="117"/>
      <c r="F161" s="104">
        <f t="shared" si="1"/>
        <v>0.17153885767048685</v>
      </c>
      <c r="G161" s="104">
        <f t="shared" si="2"/>
        <v>0.23606176942470777</v>
      </c>
    </row>
    <row r="162" spans="1:7" x14ac:dyDescent="0.25">
      <c r="A162" s="100" t="s">
        <v>750</v>
      </c>
      <c r="B162" s="97" t="s">
        <v>975</v>
      </c>
      <c r="C162" s="117">
        <v>3532.85247484</v>
      </c>
      <c r="D162" s="118">
        <v>49640</v>
      </c>
      <c r="E162" s="117"/>
      <c r="F162" s="104">
        <f t="shared" si="1"/>
        <v>0.33617644687294845</v>
      </c>
      <c r="G162" s="104">
        <f t="shared" si="2"/>
        <v>0.23703109481243792</v>
      </c>
    </row>
    <row r="163" spans="1:7" x14ac:dyDescent="0.25">
      <c r="A163" s="100" t="s">
        <v>751</v>
      </c>
      <c r="B163" s="97" t="s">
        <v>976</v>
      </c>
      <c r="C163" s="117">
        <v>2240.6290148200001</v>
      </c>
      <c r="D163" s="118">
        <v>18544</v>
      </c>
      <c r="E163" s="117"/>
      <c r="F163" s="104">
        <f t="shared" si="1"/>
        <v>0.21321204503359187</v>
      </c>
      <c r="G163" s="104">
        <f t="shared" si="2"/>
        <v>8.8547635419054166E-2</v>
      </c>
    </row>
    <row r="164" spans="1:7" x14ac:dyDescent="0.25">
      <c r="A164" s="100" t="s">
        <v>752</v>
      </c>
      <c r="B164" s="97" t="s">
        <v>977</v>
      </c>
      <c r="C164" s="117">
        <v>1049.4603888300001</v>
      </c>
      <c r="D164" s="118">
        <v>6149</v>
      </c>
      <c r="E164" s="117"/>
      <c r="F164" s="104">
        <f t="shared" si="1"/>
        <v>9.986374103174249E-2</v>
      </c>
      <c r="G164" s="104">
        <f t="shared" si="2"/>
        <v>2.9361486744594698E-2</v>
      </c>
    </row>
    <row r="165" spans="1:7" x14ac:dyDescent="0.25">
      <c r="A165" s="100" t="s">
        <v>753</v>
      </c>
      <c r="B165" s="97" t="s">
        <v>978</v>
      </c>
      <c r="C165" s="117">
        <v>471.11228563999998</v>
      </c>
      <c r="D165" s="118">
        <v>2135</v>
      </c>
      <c r="E165" s="117"/>
      <c r="F165" s="104">
        <f t="shared" si="1"/>
        <v>4.4829738969448904E-2</v>
      </c>
      <c r="G165" s="104">
        <f t="shared" si="2"/>
        <v>1.0194629077851632E-2</v>
      </c>
    </row>
    <row r="166" spans="1:7" x14ac:dyDescent="0.25">
      <c r="A166" s="100" t="s">
        <v>754</v>
      </c>
      <c r="B166" s="97" t="s">
        <v>979</v>
      </c>
      <c r="C166" s="117">
        <v>185.62855300999999</v>
      </c>
      <c r="D166" s="118">
        <v>685</v>
      </c>
      <c r="E166" s="117"/>
      <c r="F166" s="104">
        <f t="shared" si="1"/>
        <v>1.766389845981179E-2</v>
      </c>
      <c r="G166" s="104">
        <f t="shared" si="2"/>
        <v>3.2708763083505233E-3</v>
      </c>
    </row>
    <row r="167" spans="1:7" x14ac:dyDescent="0.25">
      <c r="A167" s="100" t="s">
        <v>755</v>
      </c>
      <c r="B167" s="97" t="s">
        <v>980</v>
      </c>
      <c r="C167" s="117">
        <v>193.88076853000001</v>
      </c>
      <c r="D167" s="118">
        <v>511</v>
      </c>
      <c r="E167" s="117"/>
      <c r="F167" s="104">
        <f t="shared" si="1"/>
        <v>1.8449156409896177E-2</v>
      </c>
      <c r="G167" s="104">
        <f t="shared" si="2"/>
        <v>2.4400259760103903E-3</v>
      </c>
    </row>
    <row r="168" spans="1:7" x14ac:dyDescent="0.25">
      <c r="A168" s="100" t="s">
        <v>756</v>
      </c>
      <c r="B168" s="7" t="s">
        <v>1</v>
      </c>
      <c r="C168" s="117">
        <f>SUM(C160:C167)</f>
        <v>10508.923238679999</v>
      </c>
      <c r="D168" s="118">
        <f>SUM(D160:D167)</f>
        <v>209424</v>
      </c>
      <c r="E168" s="117"/>
      <c r="F168" s="104">
        <f>SUM(F160:F167)</f>
        <v>1</v>
      </c>
      <c r="G168" s="104">
        <f>SUM(G160:G167)</f>
        <v>1</v>
      </c>
    </row>
    <row r="169" spans="1:7" s="63" customFormat="1" ht="15" customHeight="1" x14ac:dyDescent="0.25">
      <c r="A169" s="70"/>
      <c r="B169" s="72" t="s">
        <v>907</v>
      </c>
      <c r="C169" s="70" t="s">
        <v>152</v>
      </c>
      <c r="D169" s="70" t="s">
        <v>58</v>
      </c>
      <c r="E169" s="56"/>
      <c r="F169" s="70" t="s">
        <v>144</v>
      </c>
      <c r="G169" s="70" t="s">
        <v>150</v>
      </c>
    </row>
    <row r="170" spans="1:7" x14ac:dyDescent="0.25">
      <c r="A170" s="100" t="s">
        <v>757</v>
      </c>
      <c r="B170" s="5" t="s">
        <v>137</v>
      </c>
      <c r="C170" s="117">
        <v>50.84845</v>
      </c>
      <c r="D170" s="117"/>
      <c r="E170" s="117"/>
      <c r="F170" s="117"/>
      <c r="G170" s="117"/>
    </row>
    <row r="171" spans="1:7" x14ac:dyDescent="0.25">
      <c r="C171" s="117"/>
      <c r="D171" s="117"/>
      <c r="E171" s="117"/>
      <c r="F171" s="117"/>
      <c r="G171" s="117"/>
    </row>
    <row r="172" spans="1:7" s="63" customFormat="1" x14ac:dyDescent="0.25">
      <c r="A172" s="100"/>
      <c r="B172" s="97" t="s">
        <v>249</v>
      </c>
      <c r="C172" s="117"/>
      <c r="D172" s="117"/>
      <c r="E172" s="117"/>
      <c r="F172" s="117"/>
      <c r="G172" s="117"/>
    </row>
    <row r="173" spans="1:7" x14ac:dyDescent="0.25">
      <c r="A173" s="100" t="s">
        <v>758</v>
      </c>
      <c r="B173" s="5" t="s">
        <v>169</v>
      </c>
      <c r="C173" s="117">
        <v>8146.6065549699997</v>
      </c>
      <c r="D173" s="118">
        <v>209424</v>
      </c>
      <c r="E173" s="117"/>
      <c r="F173" s="104">
        <f t="shared" ref="F173:F187" si="3">IF($C$181=0,"",IF(C173="[for completion]","",C173/$C$181))</f>
        <v>0.77520849640930922</v>
      </c>
      <c r="G173" s="104">
        <f t="shared" ref="G173:G187" si="4">IF($D$181=0,"",IF(D173="[for completion]","",D173/$D$181))</f>
        <v>0.44204567281815094</v>
      </c>
    </row>
    <row r="174" spans="1:7" x14ac:dyDescent="0.25">
      <c r="A174" s="100" t="s">
        <v>759</v>
      </c>
      <c r="B174" s="65" t="s">
        <v>171</v>
      </c>
      <c r="C174" s="117">
        <v>1065.4147275400001</v>
      </c>
      <c r="D174" s="118">
        <v>100802</v>
      </c>
      <c r="E174" s="117"/>
      <c r="F174" s="104">
        <f t="shared" si="3"/>
        <v>0.10138191201645171</v>
      </c>
      <c r="G174" s="104">
        <f t="shared" si="4"/>
        <v>0.21276972988489978</v>
      </c>
    </row>
    <row r="175" spans="1:7" x14ac:dyDescent="0.25">
      <c r="A175" s="100" t="s">
        <v>760</v>
      </c>
      <c r="B175" s="65" t="s">
        <v>172</v>
      </c>
      <c r="C175" s="117">
        <v>727.70671819999995</v>
      </c>
      <c r="D175" s="118">
        <v>76525</v>
      </c>
      <c r="E175" s="117"/>
      <c r="F175" s="104">
        <f t="shared" si="3"/>
        <v>6.9246554014397499E-2</v>
      </c>
      <c r="G175" s="104">
        <f t="shared" si="4"/>
        <v>0.16152659252238999</v>
      </c>
    </row>
    <row r="176" spans="1:7" x14ac:dyDescent="0.25">
      <c r="A176" s="100" t="s">
        <v>761</v>
      </c>
      <c r="B176" s="65" t="s">
        <v>173</v>
      </c>
      <c r="C176" s="117">
        <v>441.1863874</v>
      </c>
      <c r="D176" s="118">
        <v>56658</v>
      </c>
      <c r="E176" s="117"/>
      <c r="F176" s="104">
        <f t="shared" si="3"/>
        <v>4.1982073603880884E-2</v>
      </c>
      <c r="G176" s="104">
        <f t="shared" si="4"/>
        <v>0.11959194615006301</v>
      </c>
    </row>
    <row r="177" spans="1:7" x14ac:dyDescent="0.25">
      <c r="A177" s="100" t="s">
        <v>762</v>
      </c>
      <c r="B177" s="65" t="s">
        <v>174</v>
      </c>
      <c r="C177" s="117">
        <v>113.39358699</v>
      </c>
      <c r="D177" s="118">
        <v>25729</v>
      </c>
      <c r="E177" s="117"/>
      <c r="F177" s="104">
        <f t="shared" si="3"/>
        <v>1.0790219397467859E-2</v>
      </c>
      <c r="G177" s="104">
        <f t="shared" si="4"/>
        <v>5.4307973851794471E-2</v>
      </c>
    </row>
    <row r="178" spans="1:7" x14ac:dyDescent="0.25">
      <c r="A178" s="100" t="s">
        <v>763</v>
      </c>
      <c r="B178" s="65" t="s">
        <v>175</v>
      </c>
      <c r="C178" s="117">
        <v>13.213554970000001</v>
      </c>
      <c r="D178" s="118">
        <v>4055</v>
      </c>
      <c r="E178" s="117"/>
      <c r="F178" s="104">
        <f t="shared" si="3"/>
        <v>1.2573652614003251E-3</v>
      </c>
      <c r="G178" s="104">
        <f t="shared" si="4"/>
        <v>8.5591680193177564E-3</v>
      </c>
    </row>
    <row r="179" spans="1:7" x14ac:dyDescent="0.25">
      <c r="A179" s="100" t="s">
        <v>764</v>
      </c>
      <c r="B179" s="65" t="s">
        <v>176</v>
      </c>
      <c r="C179" s="117">
        <v>1.22809397</v>
      </c>
      <c r="D179" s="118">
        <v>510</v>
      </c>
      <c r="E179" s="117"/>
      <c r="F179" s="104">
        <f t="shared" si="3"/>
        <v>1.1686201776274995E-4</v>
      </c>
      <c r="G179" s="104">
        <f t="shared" si="4"/>
        <v>1.0764921553272641E-3</v>
      </c>
    </row>
    <row r="180" spans="1:7" x14ac:dyDescent="0.25">
      <c r="A180" s="100" t="s">
        <v>765</v>
      </c>
      <c r="B180" s="65" t="s">
        <v>170</v>
      </c>
      <c r="C180" s="117">
        <v>0.17357881999999999</v>
      </c>
      <c r="D180" s="118">
        <v>58</v>
      </c>
      <c r="E180" s="117"/>
      <c r="F180" s="104">
        <f t="shared" si="3"/>
        <v>1.6517279330080233E-5</v>
      </c>
      <c r="G180" s="104">
        <f t="shared" si="4"/>
        <v>1.2242459805682611E-4</v>
      </c>
    </row>
    <row r="181" spans="1:7" s="50" customFormat="1" x14ac:dyDescent="0.25">
      <c r="A181" s="100" t="s">
        <v>766</v>
      </c>
      <c r="B181" s="53" t="s">
        <v>1</v>
      </c>
      <c r="C181" s="117">
        <f>SUM(C173:C180)</f>
        <v>10508.923202859996</v>
      </c>
      <c r="D181" s="118">
        <f>SUM(D173:D180)</f>
        <v>473761</v>
      </c>
      <c r="E181" s="117"/>
      <c r="F181" s="104">
        <f>SUM(F173:F180)</f>
        <v>1.0000000000000002</v>
      </c>
      <c r="G181" s="104">
        <f>SUM(G173:G180)</f>
        <v>0.99999999999999989</v>
      </c>
    </row>
    <row r="182" spans="1:7" s="63" customFormat="1" hidden="1" outlineLevel="1" x14ac:dyDescent="0.25">
      <c r="A182" s="100" t="s">
        <v>767</v>
      </c>
      <c r="B182" s="81" t="s">
        <v>177</v>
      </c>
      <c r="C182" s="65"/>
      <c r="D182" s="65"/>
      <c r="E182" s="65"/>
      <c r="F182" s="58">
        <f t="shared" si="3"/>
        <v>0</v>
      </c>
      <c r="G182" s="58">
        <f t="shared" si="4"/>
        <v>0</v>
      </c>
    </row>
    <row r="183" spans="1:7" s="63" customFormat="1" hidden="1" outlineLevel="1" x14ac:dyDescent="0.25">
      <c r="A183" s="100" t="s">
        <v>768</v>
      </c>
      <c r="B183" s="81" t="s">
        <v>178</v>
      </c>
      <c r="C183" s="65"/>
      <c r="D183" s="65"/>
      <c r="E183" s="65"/>
      <c r="F183" s="58">
        <f t="shared" si="3"/>
        <v>0</v>
      </c>
      <c r="G183" s="58">
        <f t="shared" si="4"/>
        <v>0</v>
      </c>
    </row>
    <row r="184" spans="1:7" s="63" customFormat="1" hidden="1" outlineLevel="1" x14ac:dyDescent="0.25">
      <c r="A184" s="100" t="s">
        <v>769</v>
      </c>
      <c r="B184" s="81" t="s">
        <v>179</v>
      </c>
      <c r="C184" s="65"/>
      <c r="D184" s="65"/>
      <c r="E184" s="65"/>
      <c r="F184" s="58">
        <f t="shared" si="3"/>
        <v>0</v>
      </c>
      <c r="G184" s="58">
        <f t="shared" si="4"/>
        <v>0</v>
      </c>
    </row>
    <row r="185" spans="1:7" s="63" customFormat="1" hidden="1" outlineLevel="1" x14ac:dyDescent="0.25">
      <c r="A185" s="100" t="s">
        <v>770</v>
      </c>
      <c r="B185" s="81" t="s">
        <v>180</v>
      </c>
      <c r="C185" s="65"/>
      <c r="D185" s="65"/>
      <c r="E185" s="65"/>
      <c r="F185" s="58">
        <f t="shared" si="3"/>
        <v>0</v>
      </c>
      <c r="G185" s="58">
        <f t="shared" si="4"/>
        <v>0</v>
      </c>
    </row>
    <row r="186" spans="1:7" s="63" customFormat="1" hidden="1" outlineLevel="1" x14ac:dyDescent="0.25">
      <c r="A186" s="100" t="s">
        <v>771</v>
      </c>
      <c r="B186" s="81" t="s">
        <v>181</v>
      </c>
      <c r="C186" s="65"/>
      <c r="D186" s="65"/>
      <c r="E186" s="65"/>
      <c r="F186" s="58">
        <f t="shared" si="3"/>
        <v>0</v>
      </c>
      <c r="G186" s="58">
        <f t="shared" si="4"/>
        <v>0</v>
      </c>
    </row>
    <row r="187" spans="1:7" s="63" customFormat="1" hidden="1" outlineLevel="1" x14ac:dyDescent="0.25">
      <c r="A187" s="100" t="s">
        <v>772</v>
      </c>
      <c r="B187" s="81" t="s">
        <v>182</v>
      </c>
      <c r="C187" s="65"/>
      <c r="D187" s="65"/>
      <c r="E187" s="65"/>
      <c r="F187" s="58">
        <f t="shared" si="3"/>
        <v>0</v>
      </c>
      <c r="G187" s="58">
        <f t="shared" si="4"/>
        <v>0</v>
      </c>
    </row>
    <row r="188" spans="1:7" s="63" customFormat="1" hidden="1" outlineLevel="1" x14ac:dyDescent="0.25">
      <c r="A188" s="100" t="s">
        <v>773</v>
      </c>
      <c r="B188" s="81"/>
      <c r="C188" s="65"/>
      <c r="D188" s="65"/>
      <c r="E188" s="65"/>
      <c r="F188" s="58"/>
      <c r="G188" s="58"/>
    </row>
    <row r="189" spans="1:7" s="63" customFormat="1" hidden="1" outlineLevel="1" x14ac:dyDescent="0.25">
      <c r="A189" s="100" t="s">
        <v>774</v>
      </c>
      <c r="B189" s="81"/>
      <c r="C189" s="65"/>
      <c r="D189" s="65"/>
      <c r="E189" s="65"/>
      <c r="F189" s="58"/>
      <c r="G189" s="58"/>
    </row>
    <row r="190" spans="1:7" s="63" customFormat="1" hidden="1" outlineLevel="1" x14ac:dyDescent="0.25">
      <c r="A190" s="100" t="s">
        <v>775</v>
      </c>
      <c r="B190" s="81"/>
      <c r="C190" s="65"/>
      <c r="D190" s="65"/>
      <c r="E190" s="65"/>
      <c r="F190" s="58"/>
      <c r="G190" s="58"/>
    </row>
    <row r="191" spans="1:7" s="63" customFormat="1" ht="15" customHeight="1" collapsed="1" x14ac:dyDescent="0.25">
      <c r="A191" s="70"/>
      <c r="B191" s="72" t="s">
        <v>908</v>
      </c>
      <c r="C191" s="70" t="s">
        <v>152</v>
      </c>
      <c r="D191" s="70" t="s">
        <v>58</v>
      </c>
      <c r="E191" s="56"/>
      <c r="F191" s="70" t="s">
        <v>144</v>
      </c>
      <c r="G191" s="70" t="s">
        <v>150</v>
      </c>
    </row>
    <row r="192" spans="1:7" s="50" customFormat="1" x14ac:dyDescent="0.25">
      <c r="A192" s="100" t="s">
        <v>776</v>
      </c>
      <c r="B192" s="51" t="s">
        <v>137</v>
      </c>
      <c r="C192" s="117">
        <v>44.890169999999998</v>
      </c>
      <c r="D192" s="100"/>
      <c r="E192" s="51"/>
      <c r="F192" s="51"/>
      <c r="G192" s="51"/>
    </row>
    <row r="193" spans="1:7" s="63" customFormat="1" x14ac:dyDescent="0.25">
      <c r="A193" s="65"/>
      <c r="B193" s="65"/>
      <c r="C193" s="65"/>
      <c r="D193" s="65"/>
      <c r="E193" s="65"/>
      <c r="F193" s="65"/>
      <c r="G193" s="65"/>
    </row>
    <row r="194" spans="1:7" s="50" customFormat="1" x14ac:dyDescent="0.25">
      <c r="A194" s="65"/>
      <c r="B194" s="97" t="s">
        <v>249</v>
      </c>
      <c r="C194" s="65"/>
      <c r="D194" s="65"/>
      <c r="E194" s="51"/>
      <c r="F194" s="51"/>
      <c r="G194" s="51"/>
    </row>
    <row r="195" spans="1:7" s="50" customFormat="1" x14ac:dyDescent="0.25">
      <c r="A195" s="100" t="s">
        <v>777</v>
      </c>
      <c r="B195" s="65" t="s">
        <v>169</v>
      </c>
      <c r="C195" s="117">
        <v>8794.0804994400005</v>
      </c>
      <c r="D195" s="118">
        <v>209424</v>
      </c>
      <c r="E195" s="51"/>
      <c r="F195" s="58">
        <f>IF($C$203=0,"",IF(C195="[Mark as ND1 if not relevant]","",C195/$C$203))</f>
        <v>0.83682032318365762</v>
      </c>
      <c r="G195" s="58">
        <f>IF($D$203=0,"",IF(D195="[Mark as ND1 if not relevant]","",D195/$D$203))</f>
        <v>0.57714662088237645</v>
      </c>
    </row>
    <row r="196" spans="1:7" s="50" customFormat="1" x14ac:dyDescent="0.25">
      <c r="A196" s="100" t="s">
        <v>778</v>
      </c>
      <c r="B196" s="65" t="s">
        <v>171</v>
      </c>
      <c r="C196" s="117">
        <v>925.27280300999996</v>
      </c>
      <c r="D196" s="118">
        <v>75104</v>
      </c>
      <c r="E196" s="51"/>
      <c r="F196" s="58">
        <f t="shared" ref="F196:F202" si="5">IF($C$203=0,"",IF(C196="[Mark as ND1 if not relevant]","",C196/$C$203))</f>
        <v>8.8046395083281631E-2</v>
      </c>
      <c r="G196" s="58">
        <f t="shared" ref="G196:G202" si="6">IF($D$203=0,"",IF(D196="[Mark as ND1 if not relevant]","",D196/$D$203))</f>
        <v>0.20697732740636221</v>
      </c>
    </row>
    <row r="197" spans="1:7" s="50" customFormat="1" x14ac:dyDescent="0.25">
      <c r="A197" s="100" t="s">
        <v>779</v>
      </c>
      <c r="B197" s="65" t="s">
        <v>172</v>
      </c>
      <c r="C197" s="117">
        <v>505.28388890000002</v>
      </c>
      <c r="D197" s="118">
        <v>45260</v>
      </c>
      <c r="E197" s="51"/>
      <c r="F197" s="58">
        <f t="shared" si="5"/>
        <v>4.8081414223547184E-2</v>
      </c>
      <c r="G197" s="58">
        <f t="shared" si="6"/>
        <v>0.12473095758430915</v>
      </c>
    </row>
    <row r="198" spans="1:7" s="50" customFormat="1" x14ac:dyDescent="0.25">
      <c r="A198" s="100" t="s">
        <v>780</v>
      </c>
      <c r="B198" s="65" t="s">
        <v>173</v>
      </c>
      <c r="C198" s="117">
        <v>204.94165153</v>
      </c>
      <c r="D198" s="118">
        <v>22241</v>
      </c>
      <c r="E198" s="51"/>
      <c r="F198" s="58">
        <f t="shared" si="5"/>
        <v>1.9501679462457511E-2</v>
      </c>
      <c r="G198" s="58">
        <f t="shared" si="6"/>
        <v>6.129344294371674E-2</v>
      </c>
    </row>
    <row r="199" spans="1:7" s="50" customFormat="1" x14ac:dyDescent="0.25">
      <c r="A199" s="100" t="s">
        <v>781</v>
      </c>
      <c r="B199" s="65" t="s">
        <v>174</v>
      </c>
      <c r="C199" s="117">
        <v>65.195181869999999</v>
      </c>
      <c r="D199" s="118">
        <v>7932</v>
      </c>
      <c r="E199" s="51"/>
      <c r="F199" s="58">
        <f t="shared" si="5"/>
        <v>6.2037927860615844E-3</v>
      </c>
      <c r="G199" s="58">
        <f t="shared" si="6"/>
        <v>2.1859610153750333E-2</v>
      </c>
    </row>
    <row r="200" spans="1:7" s="50" customFormat="1" x14ac:dyDescent="0.25">
      <c r="A200" s="100" t="s">
        <v>782</v>
      </c>
      <c r="B200" s="65" t="s">
        <v>175</v>
      </c>
      <c r="C200" s="117">
        <v>12.832089849999999</v>
      </c>
      <c r="D200" s="118">
        <v>2528</v>
      </c>
      <c r="E200" s="51"/>
      <c r="F200" s="58">
        <f t="shared" si="5"/>
        <v>1.2210660996431098E-3</v>
      </c>
      <c r="G200" s="58">
        <f t="shared" si="6"/>
        <v>6.9668550767373735E-3</v>
      </c>
    </row>
    <row r="201" spans="1:7" s="50" customFormat="1" x14ac:dyDescent="0.25">
      <c r="A201" s="100" t="s">
        <v>783</v>
      </c>
      <c r="B201" s="65" t="s">
        <v>176</v>
      </c>
      <c r="C201" s="117">
        <v>1.31707453</v>
      </c>
      <c r="D201" s="118">
        <v>372</v>
      </c>
      <c r="E201" s="51"/>
      <c r="F201" s="58">
        <f t="shared" si="5"/>
        <v>1.2532916135140544E-4</v>
      </c>
      <c r="G201" s="58">
        <f t="shared" si="6"/>
        <v>1.0251859527477464E-3</v>
      </c>
    </row>
    <row r="202" spans="1:7" s="50" customFormat="1" x14ac:dyDescent="0.25">
      <c r="A202" s="100" t="s">
        <v>784</v>
      </c>
      <c r="B202" s="65" t="s">
        <v>170</v>
      </c>
      <c r="C202" s="117">
        <v>0</v>
      </c>
      <c r="D202" s="118">
        <v>0</v>
      </c>
      <c r="E202" s="51"/>
      <c r="F202" s="58">
        <f t="shared" si="5"/>
        <v>0</v>
      </c>
      <c r="G202" s="58">
        <f t="shared" si="6"/>
        <v>0</v>
      </c>
    </row>
    <row r="203" spans="1:7" s="50" customFormat="1" x14ac:dyDescent="0.25">
      <c r="A203" s="100" t="s">
        <v>785</v>
      </c>
      <c r="B203" s="53" t="s">
        <v>1</v>
      </c>
      <c r="C203" s="117">
        <f>SUM(C195:C202)</f>
        <v>10508.923189130001</v>
      </c>
      <c r="D203" s="118">
        <f>SUM(D195:D202)</f>
        <v>362861</v>
      </c>
      <c r="E203" s="51"/>
      <c r="F203" s="55">
        <f>SUM(F195:F202)</f>
        <v>1</v>
      </c>
      <c r="G203" s="55">
        <f>SUM(G195:G202)</f>
        <v>1</v>
      </c>
    </row>
    <row r="204" spans="1:7" s="63" customFormat="1" hidden="1" outlineLevel="1" x14ac:dyDescent="0.25">
      <c r="A204" s="100" t="s">
        <v>786</v>
      </c>
      <c r="B204" s="81" t="s">
        <v>177</v>
      </c>
      <c r="C204" s="65"/>
      <c r="D204" s="65"/>
      <c r="E204" s="65"/>
      <c r="F204" s="58">
        <f t="shared" ref="F204:F209" si="7">IF($C$203=0,"",IF(C204="[for completion]","",C204/$C$203))</f>
        <v>0</v>
      </c>
      <c r="G204" s="58">
        <f t="shared" ref="G204:G209" si="8">IF($D$203=0,"",IF(D204="[for completion]","",D204/$D$203))</f>
        <v>0</v>
      </c>
    </row>
    <row r="205" spans="1:7" s="63" customFormat="1" hidden="1" outlineLevel="1" x14ac:dyDescent="0.25">
      <c r="A205" s="100" t="s">
        <v>787</v>
      </c>
      <c r="B205" s="81" t="s">
        <v>178</v>
      </c>
      <c r="C205" s="65"/>
      <c r="D205" s="65"/>
      <c r="E205" s="65"/>
      <c r="F205" s="58">
        <f t="shared" si="7"/>
        <v>0</v>
      </c>
      <c r="G205" s="58">
        <f t="shared" si="8"/>
        <v>0</v>
      </c>
    </row>
    <row r="206" spans="1:7" s="63" customFormat="1" hidden="1" outlineLevel="1" x14ac:dyDescent="0.25">
      <c r="A206" s="100" t="s">
        <v>788</v>
      </c>
      <c r="B206" s="81" t="s">
        <v>179</v>
      </c>
      <c r="C206" s="65"/>
      <c r="D206" s="65"/>
      <c r="E206" s="65"/>
      <c r="F206" s="58">
        <f t="shared" si="7"/>
        <v>0</v>
      </c>
      <c r="G206" s="58">
        <f t="shared" si="8"/>
        <v>0</v>
      </c>
    </row>
    <row r="207" spans="1:7" s="63" customFormat="1" hidden="1" outlineLevel="1" x14ac:dyDescent="0.25">
      <c r="A207" s="100" t="s">
        <v>789</v>
      </c>
      <c r="B207" s="81" t="s">
        <v>180</v>
      </c>
      <c r="C207" s="65"/>
      <c r="D207" s="65"/>
      <c r="E207" s="65"/>
      <c r="F207" s="58">
        <f t="shared" si="7"/>
        <v>0</v>
      </c>
      <c r="G207" s="58">
        <f t="shared" si="8"/>
        <v>0</v>
      </c>
    </row>
    <row r="208" spans="1:7" s="63" customFormat="1" hidden="1" outlineLevel="1" x14ac:dyDescent="0.25">
      <c r="A208" s="100" t="s">
        <v>790</v>
      </c>
      <c r="B208" s="81" t="s">
        <v>181</v>
      </c>
      <c r="C208" s="65"/>
      <c r="D208" s="65"/>
      <c r="E208" s="65"/>
      <c r="F208" s="58">
        <f t="shared" si="7"/>
        <v>0</v>
      </c>
      <c r="G208" s="58">
        <f t="shared" si="8"/>
        <v>0</v>
      </c>
    </row>
    <row r="209" spans="1:7" s="63" customFormat="1" hidden="1" outlineLevel="1" x14ac:dyDescent="0.25">
      <c r="A209" s="100" t="s">
        <v>791</v>
      </c>
      <c r="B209" s="81" t="s">
        <v>182</v>
      </c>
      <c r="C209" s="65"/>
      <c r="D209" s="65"/>
      <c r="E209" s="65"/>
      <c r="F209" s="58">
        <f t="shared" si="7"/>
        <v>0</v>
      </c>
      <c r="G209" s="58">
        <f t="shared" si="8"/>
        <v>0</v>
      </c>
    </row>
    <row r="210" spans="1:7" s="63" customFormat="1" hidden="1" outlineLevel="1" x14ac:dyDescent="0.25">
      <c r="A210" s="100" t="s">
        <v>792</v>
      </c>
      <c r="B210" s="81"/>
      <c r="C210" s="65"/>
      <c r="D210" s="65"/>
      <c r="E210" s="65"/>
      <c r="F210" s="58"/>
      <c r="G210" s="58"/>
    </row>
    <row r="211" spans="1:7" s="63" customFormat="1" hidden="1" outlineLevel="1" x14ac:dyDescent="0.25">
      <c r="A211" s="100" t="s">
        <v>793</v>
      </c>
      <c r="B211" s="81"/>
      <c r="C211" s="65"/>
      <c r="D211" s="65"/>
      <c r="E211" s="65"/>
      <c r="F211" s="58"/>
      <c r="G211" s="58"/>
    </row>
    <row r="212" spans="1:7" s="63" customFormat="1" hidden="1" outlineLevel="1" x14ac:dyDescent="0.25">
      <c r="A212" s="100" t="s">
        <v>794</v>
      </c>
      <c r="B212" s="81"/>
      <c r="C212" s="65"/>
      <c r="D212" s="65"/>
      <c r="E212" s="65"/>
      <c r="F212" s="58"/>
      <c r="G212" s="58"/>
    </row>
    <row r="213" spans="1:7" ht="15" customHeight="1" collapsed="1" x14ac:dyDescent="0.25">
      <c r="A213" s="70"/>
      <c r="B213" s="72" t="s">
        <v>909</v>
      </c>
      <c r="C213" s="70" t="s">
        <v>144</v>
      </c>
      <c r="D213" s="37"/>
      <c r="E213" s="36"/>
      <c r="F213" s="37"/>
      <c r="G213" s="37"/>
    </row>
    <row r="214" spans="1:7" x14ac:dyDescent="0.25">
      <c r="A214" s="100" t="s">
        <v>795</v>
      </c>
      <c r="B214" s="5" t="s">
        <v>12</v>
      </c>
      <c r="C214" s="117">
        <v>97.094920000000002</v>
      </c>
      <c r="E214" s="12"/>
      <c r="F214" s="12"/>
      <c r="G214" s="12"/>
    </row>
    <row r="215" spans="1:7" x14ac:dyDescent="0.25">
      <c r="A215" s="100" t="s">
        <v>796</v>
      </c>
      <c r="B215" s="5" t="s">
        <v>140</v>
      </c>
      <c r="C215" s="117">
        <v>1.2434700000000001</v>
      </c>
      <c r="E215" s="12"/>
      <c r="F215" s="12"/>
    </row>
    <row r="216" spans="1:7" x14ac:dyDescent="0.25">
      <c r="A216" s="100" t="s">
        <v>797</v>
      </c>
      <c r="B216" s="100" t="s">
        <v>952</v>
      </c>
      <c r="C216" s="117">
        <v>1.66161</v>
      </c>
      <c r="E216" s="12"/>
      <c r="F216" s="12"/>
    </row>
    <row r="217" spans="1:7" x14ac:dyDescent="0.25">
      <c r="A217" s="100" t="s">
        <v>798</v>
      </c>
      <c r="B217" s="5" t="s">
        <v>2</v>
      </c>
      <c r="C217" s="117"/>
      <c r="E217" s="12"/>
      <c r="F217" s="12"/>
    </row>
    <row r="218" spans="1:7" s="63" customFormat="1" hidden="1" outlineLevel="1" x14ac:dyDescent="0.25">
      <c r="A218" s="100" t="s">
        <v>799</v>
      </c>
      <c r="B218" s="81" t="s">
        <v>157</v>
      </c>
      <c r="C218" s="65"/>
      <c r="D218" s="65"/>
      <c r="E218" s="69"/>
      <c r="F218" s="69"/>
      <c r="G218" s="64"/>
    </row>
    <row r="219" spans="1:7" s="63" customFormat="1" hidden="1" outlineLevel="1" x14ac:dyDescent="0.25">
      <c r="A219" s="100" t="s">
        <v>800</v>
      </c>
      <c r="B219" s="81" t="s">
        <v>158</v>
      </c>
      <c r="D219" s="65"/>
      <c r="E219" s="69"/>
      <c r="F219" s="69"/>
      <c r="G219" s="64"/>
    </row>
    <row r="220" spans="1:7" s="63" customFormat="1" hidden="1" outlineLevel="1" x14ac:dyDescent="0.25">
      <c r="A220" s="100" t="s">
        <v>801</v>
      </c>
      <c r="B220" s="81" t="s">
        <v>208</v>
      </c>
      <c r="C220" s="65"/>
      <c r="D220" s="65"/>
      <c r="E220" s="69"/>
      <c r="F220" s="69"/>
      <c r="G220" s="64"/>
    </row>
    <row r="221" spans="1:7" s="63" customFormat="1" hidden="1" outlineLevel="1" x14ac:dyDescent="0.25">
      <c r="A221" s="100" t="s">
        <v>802</v>
      </c>
      <c r="B221" s="81" t="s">
        <v>209</v>
      </c>
      <c r="C221" s="65"/>
      <c r="D221" s="65"/>
      <c r="E221" s="69"/>
      <c r="F221" s="69"/>
      <c r="G221" s="64"/>
    </row>
    <row r="222" spans="1:7" s="63" customFormat="1" hidden="1" outlineLevel="1" x14ac:dyDescent="0.25">
      <c r="A222" s="100" t="s">
        <v>803</v>
      </c>
      <c r="B222" s="81" t="s">
        <v>210</v>
      </c>
      <c r="C222" s="65"/>
      <c r="D222" s="65"/>
      <c r="E222" s="69"/>
      <c r="F222" s="69"/>
      <c r="G222" s="64"/>
    </row>
    <row r="223" spans="1:7" s="63" customFormat="1" hidden="1" outlineLevel="1" x14ac:dyDescent="0.25">
      <c r="A223" s="100" t="s">
        <v>804</v>
      </c>
      <c r="B223" s="81" t="s">
        <v>155</v>
      </c>
      <c r="C223" s="65"/>
      <c r="D223" s="65"/>
      <c r="E223" s="69"/>
      <c r="F223" s="69"/>
      <c r="G223" s="64"/>
    </row>
    <row r="224" spans="1:7" s="63" customFormat="1" hidden="1" outlineLevel="1" x14ac:dyDescent="0.25">
      <c r="A224" s="100" t="s">
        <v>805</v>
      </c>
      <c r="B224" s="81" t="s">
        <v>155</v>
      </c>
      <c r="C224" s="65"/>
      <c r="D224" s="65"/>
      <c r="E224" s="69"/>
      <c r="F224" s="69"/>
      <c r="G224" s="64"/>
    </row>
    <row r="225" spans="1:7" s="63" customFormat="1" hidden="1" outlineLevel="1" x14ac:dyDescent="0.25">
      <c r="A225" s="100" t="s">
        <v>806</v>
      </c>
      <c r="B225" s="81" t="s">
        <v>155</v>
      </c>
      <c r="C225" s="65"/>
      <c r="D225" s="65"/>
      <c r="E225" s="69"/>
      <c r="F225" s="69"/>
      <c r="G225" s="64"/>
    </row>
    <row r="226" spans="1:7" s="63" customFormat="1" hidden="1" outlineLevel="1" x14ac:dyDescent="0.25">
      <c r="A226" s="100" t="s">
        <v>807</v>
      </c>
      <c r="B226" s="81" t="s">
        <v>155</v>
      </c>
      <c r="C226" s="65"/>
      <c r="D226" s="65"/>
      <c r="E226" s="69"/>
      <c r="F226" s="69"/>
      <c r="G226" s="64"/>
    </row>
    <row r="227" spans="1:7" s="63" customFormat="1" hidden="1" outlineLevel="1" x14ac:dyDescent="0.25">
      <c r="A227" s="100" t="s">
        <v>808</v>
      </c>
      <c r="B227" s="81" t="s">
        <v>155</v>
      </c>
      <c r="C227" s="65"/>
      <c r="D227" s="65"/>
      <c r="E227" s="69"/>
      <c r="F227" s="69"/>
      <c r="G227" s="64"/>
    </row>
    <row r="228" spans="1:7" s="63" customFormat="1" hidden="1" outlineLevel="1" x14ac:dyDescent="0.25">
      <c r="A228" s="100" t="s">
        <v>809</v>
      </c>
      <c r="B228" s="81" t="s">
        <v>155</v>
      </c>
      <c r="C228" s="65"/>
      <c r="D228" s="65"/>
      <c r="E228" s="69"/>
      <c r="F228" s="69"/>
      <c r="G228" s="64"/>
    </row>
    <row r="229" spans="1:7" ht="15" customHeight="1" collapsed="1" x14ac:dyDescent="0.25">
      <c r="A229" s="70"/>
      <c r="B229" s="72" t="s">
        <v>910</v>
      </c>
      <c r="C229" s="70" t="s">
        <v>144</v>
      </c>
      <c r="D229" s="37"/>
      <c r="E229" s="36"/>
      <c r="F229" s="37"/>
      <c r="G229" s="39"/>
    </row>
    <row r="230" spans="1:7" x14ac:dyDescent="0.2">
      <c r="A230" s="100" t="s">
        <v>810</v>
      </c>
      <c r="B230" s="5" t="s">
        <v>36</v>
      </c>
      <c r="C230" s="117">
        <v>100</v>
      </c>
      <c r="D230" s="112"/>
      <c r="E230" s="3"/>
      <c r="F230" s="3"/>
    </row>
    <row r="231" spans="1:7" x14ac:dyDescent="0.25">
      <c r="A231" s="100" t="s">
        <v>811</v>
      </c>
      <c r="B231" s="5" t="s">
        <v>37</v>
      </c>
      <c r="C231" s="117">
        <v>0</v>
      </c>
      <c r="E231" s="3"/>
      <c r="F231" s="3"/>
    </row>
    <row r="232" spans="1:7" x14ac:dyDescent="0.25">
      <c r="A232" s="100" t="s">
        <v>812</v>
      </c>
      <c r="B232" s="5" t="s">
        <v>2</v>
      </c>
      <c r="C232" s="117">
        <v>0</v>
      </c>
      <c r="E232" s="3"/>
      <c r="F232" s="3"/>
    </row>
    <row r="233" spans="1:7" s="63" customFormat="1" hidden="1" outlineLevel="1" x14ac:dyDescent="0.25">
      <c r="A233" s="100" t="s">
        <v>813</v>
      </c>
      <c r="B233" s="65"/>
      <c r="C233" s="65"/>
      <c r="D233" s="65"/>
      <c r="E233" s="64"/>
      <c r="F233" s="64"/>
      <c r="G233" s="64"/>
    </row>
    <row r="234" spans="1:7" s="63" customFormat="1" hidden="1" outlineLevel="1" x14ac:dyDescent="0.25">
      <c r="A234" s="100" t="s">
        <v>814</v>
      </c>
      <c r="B234" s="65"/>
      <c r="C234" s="65"/>
      <c r="D234" s="65"/>
      <c r="E234" s="64"/>
      <c r="F234" s="64"/>
      <c r="G234" s="64"/>
    </row>
    <row r="235" spans="1:7" s="63" customFormat="1" hidden="1" outlineLevel="1" x14ac:dyDescent="0.25">
      <c r="A235" s="100" t="s">
        <v>815</v>
      </c>
      <c r="B235" s="65"/>
      <c r="C235" s="65"/>
      <c r="D235" s="65"/>
      <c r="E235" s="64"/>
      <c r="F235" s="64"/>
      <c r="G235" s="64"/>
    </row>
    <row r="236" spans="1:7" s="63" customFormat="1" hidden="1" outlineLevel="1" x14ac:dyDescent="0.25">
      <c r="A236" s="100" t="s">
        <v>816</v>
      </c>
      <c r="B236" s="65"/>
      <c r="C236" s="65"/>
      <c r="D236" s="65"/>
      <c r="E236" s="64"/>
      <c r="F236" s="64"/>
      <c r="G236" s="64"/>
    </row>
    <row r="237" spans="1:7" s="63" customFormat="1" hidden="1" outlineLevel="1" x14ac:dyDescent="0.25">
      <c r="A237" s="100" t="s">
        <v>817</v>
      </c>
      <c r="B237" s="65"/>
      <c r="C237" s="65"/>
      <c r="D237" s="65"/>
      <c r="E237" s="64"/>
      <c r="F237" s="64"/>
      <c r="G237" s="64"/>
    </row>
    <row r="238" spans="1:7" s="63" customFormat="1" hidden="1" outlineLevel="1" x14ac:dyDescent="0.25">
      <c r="A238" s="100" t="s">
        <v>818</v>
      </c>
      <c r="B238" s="65"/>
      <c r="C238" s="65"/>
      <c r="D238" s="65"/>
      <c r="E238" s="64"/>
      <c r="F238" s="64"/>
      <c r="G238" s="64"/>
    </row>
    <row r="239" spans="1:7" s="63" customFormat="1" ht="18.75" collapsed="1" x14ac:dyDescent="0.25">
      <c r="A239" s="41"/>
      <c r="B239" s="44" t="s">
        <v>231</v>
      </c>
      <c r="C239" s="41"/>
      <c r="D239" s="41"/>
      <c r="E239" s="41"/>
      <c r="F239" s="42"/>
      <c r="G239" s="42"/>
    </row>
    <row r="240" spans="1:7" s="63" customFormat="1" ht="15" customHeight="1" x14ac:dyDescent="0.25">
      <c r="A240" s="70"/>
      <c r="B240" s="72" t="s">
        <v>911</v>
      </c>
      <c r="C240" s="70" t="s">
        <v>152</v>
      </c>
      <c r="D240" s="70" t="s">
        <v>58</v>
      </c>
      <c r="E240" s="70"/>
      <c r="F240" s="70" t="s">
        <v>145</v>
      </c>
      <c r="G240" s="70" t="s">
        <v>150</v>
      </c>
    </row>
    <row r="241" spans="1:7" s="50" customFormat="1" x14ac:dyDescent="0.25">
      <c r="A241" s="100" t="s">
        <v>819</v>
      </c>
      <c r="B241" s="100" t="s">
        <v>89</v>
      </c>
      <c r="C241" s="100"/>
      <c r="D241" s="54"/>
      <c r="E241" s="54"/>
      <c r="F241" s="45"/>
      <c r="G241" s="45"/>
    </row>
    <row r="242" spans="1:7" s="50" customFormat="1" x14ac:dyDescent="0.25">
      <c r="A242" s="54"/>
      <c r="B242" s="100"/>
      <c r="C242" s="100"/>
      <c r="D242" s="54"/>
      <c r="E242" s="54"/>
      <c r="F242" s="45"/>
      <c r="G242" s="45"/>
    </row>
    <row r="243" spans="1:7" s="50" customFormat="1" x14ac:dyDescent="0.25">
      <c r="A243" s="65"/>
      <c r="B243" s="100" t="s">
        <v>153</v>
      </c>
      <c r="C243" s="100"/>
      <c r="D243" s="54"/>
      <c r="E243" s="54"/>
      <c r="F243" s="45"/>
      <c r="G243" s="45"/>
    </row>
    <row r="244" spans="1:7" s="50" customFormat="1" x14ac:dyDescent="0.25">
      <c r="A244" s="100" t="s">
        <v>820</v>
      </c>
      <c r="B244" s="97" t="s">
        <v>981</v>
      </c>
      <c r="C244" s="51">
        <v>0</v>
      </c>
      <c r="D244" s="100">
        <v>0</v>
      </c>
      <c r="E244" s="54"/>
      <c r="F244" s="58" t="str">
        <f t="shared" ref="F244:F254" si="9">IF($C$255=0,"",IF(C244="[for completion]","",C244/$C$255))</f>
        <v/>
      </c>
      <c r="G244" s="58" t="str">
        <f t="shared" ref="G244:G254" si="10">IF($D$255=0,"",IF(D244="[for completion]","",D244/$D$255))</f>
        <v/>
      </c>
    </row>
    <row r="245" spans="1:7" s="50" customFormat="1" x14ac:dyDescent="0.25">
      <c r="A245" s="100" t="s">
        <v>821</v>
      </c>
      <c r="B245" s="97" t="s">
        <v>982</v>
      </c>
      <c r="C245" s="100">
        <v>0</v>
      </c>
      <c r="D245" s="100">
        <v>0</v>
      </c>
      <c r="E245" s="54"/>
      <c r="F245" s="58" t="str">
        <f t="shared" si="9"/>
        <v/>
      </c>
      <c r="G245" s="58" t="str">
        <f t="shared" si="10"/>
        <v/>
      </c>
    </row>
    <row r="246" spans="1:7" s="50" customFormat="1" x14ac:dyDescent="0.25">
      <c r="A246" s="100" t="s">
        <v>822</v>
      </c>
      <c r="B246" s="97" t="s">
        <v>983</v>
      </c>
      <c r="C246" s="100">
        <v>0</v>
      </c>
      <c r="D246" s="100">
        <v>0</v>
      </c>
      <c r="E246" s="54"/>
      <c r="F246" s="58" t="str">
        <f t="shared" si="9"/>
        <v/>
      </c>
      <c r="G246" s="58" t="str">
        <f t="shared" si="10"/>
        <v/>
      </c>
    </row>
    <row r="247" spans="1:7" s="50" customFormat="1" x14ac:dyDescent="0.25">
      <c r="A247" s="100" t="s">
        <v>823</v>
      </c>
      <c r="B247" s="97" t="s">
        <v>984</v>
      </c>
      <c r="C247" s="100">
        <v>0</v>
      </c>
      <c r="D247" s="100">
        <v>0</v>
      </c>
      <c r="E247" s="54"/>
      <c r="F247" s="58" t="str">
        <f t="shared" si="9"/>
        <v/>
      </c>
      <c r="G247" s="58" t="str">
        <f t="shared" si="10"/>
        <v/>
      </c>
    </row>
    <row r="248" spans="1:7" s="50" customFormat="1" x14ac:dyDescent="0.25">
      <c r="A248" s="100" t="s">
        <v>824</v>
      </c>
      <c r="B248" s="97" t="s">
        <v>985</v>
      </c>
      <c r="C248" s="100">
        <v>0</v>
      </c>
      <c r="D248" s="100">
        <v>0</v>
      </c>
      <c r="E248" s="54"/>
      <c r="F248" s="58" t="str">
        <f t="shared" si="9"/>
        <v/>
      </c>
      <c r="G248" s="58" t="str">
        <f t="shared" si="10"/>
        <v/>
      </c>
    </row>
    <row r="249" spans="1:7" s="50" customFormat="1" x14ac:dyDescent="0.25">
      <c r="A249" s="100" t="s">
        <v>825</v>
      </c>
      <c r="B249" s="97" t="s">
        <v>986</v>
      </c>
      <c r="C249" s="100">
        <v>0</v>
      </c>
      <c r="D249" s="100">
        <v>0</v>
      </c>
      <c r="E249" s="54"/>
      <c r="F249" s="58" t="str">
        <f t="shared" si="9"/>
        <v/>
      </c>
      <c r="G249" s="58" t="str">
        <f t="shared" si="10"/>
        <v/>
      </c>
    </row>
    <row r="250" spans="1:7" s="50" customFormat="1" x14ac:dyDescent="0.25">
      <c r="A250" s="100" t="s">
        <v>826</v>
      </c>
      <c r="B250" s="97" t="s">
        <v>987</v>
      </c>
      <c r="C250" s="100">
        <v>0</v>
      </c>
      <c r="D250" s="100">
        <v>0</v>
      </c>
      <c r="E250" s="54"/>
      <c r="F250" s="58" t="str">
        <f t="shared" si="9"/>
        <v/>
      </c>
      <c r="G250" s="58" t="str">
        <f t="shared" si="10"/>
        <v/>
      </c>
    </row>
    <row r="251" spans="1:7" s="50" customFormat="1" x14ac:dyDescent="0.25">
      <c r="A251" s="100" t="s">
        <v>827</v>
      </c>
      <c r="B251" s="97" t="s">
        <v>988</v>
      </c>
      <c r="C251" s="100">
        <v>0</v>
      </c>
      <c r="D251" s="100">
        <v>0</v>
      </c>
      <c r="E251" s="54"/>
      <c r="F251" s="58" t="str">
        <f t="shared" si="9"/>
        <v/>
      </c>
      <c r="G251" s="58" t="str">
        <f t="shared" si="10"/>
        <v/>
      </c>
    </row>
    <row r="252" spans="1:7" s="50" customFormat="1" x14ac:dyDescent="0.25">
      <c r="A252" s="100" t="s">
        <v>828</v>
      </c>
      <c r="B252" s="97" t="s">
        <v>989</v>
      </c>
      <c r="C252" s="100">
        <v>0</v>
      </c>
      <c r="D252" s="100">
        <v>0</v>
      </c>
      <c r="E252" s="54"/>
      <c r="F252" s="58" t="str">
        <f t="shared" si="9"/>
        <v/>
      </c>
      <c r="G252" s="58" t="str">
        <f t="shared" si="10"/>
        <v/>
      </c>
    </row>
    <row r="253" spans="1:7" s="50" customFormat="1" x14ac:dyDescent="0.25">
      <c r="A253" s="100" t="s">
        <v>829</v>
      </c>
      <c r="B253" s="97" t="s">
        <v>990</v>
      </c>
      <c r="C253" s="100">
        <v>0</v>
      </c>
      <c r="D253" s="100">
        <v>0</v>
      </c>
      <c r="E253" s="52"/>
      <c r="F253" s="58" t="str">
        <f t="shared" si="9"/>
        <v/>
      </c>
      <c r="G253" s="58" t="str">
        <f t="shared" si="10"/>
        <v/>
      </c>
    </row>
    <row r="254" spans="1:7" s="50" customFormat="1" x14ac:dyDescent="0.25">
      <c r="A254" s="100" t="s">
        <v>830</v>
      </c>
      <c r="B254" s="97" t="s">
        <v>991</v>
      </c>
      <c r="C254" s="100">
        <v>0</v>
      </c>
      <c r="D254" s="100">
        <v>0</v>
      </c>
      <c r="E254" s="52"/>
      <c r="F254" s="58" t="str">
        <f t="shared" si="9"/>
        <v/>
      </c>
      <c r="G254" s="58" t="str">
        <f t="shared" si="10"/>
        <v/>
      </c>
    </row>
    <row r="255" spans="1:7" s="50" customFormat="1" x14ac:dyDescent="0.25">
      <c r="A255" s="100" t="s">
        <v>831</v>
      </c>
      <c r="B255" s="53" t="s">
        <v>1</v>
      </c>
      <c r="C255" s="52">
        <f>SUM(C244:C254)</f>
        <v>0</v>
      </c>
      <c r="D255" s="52">
        <f>SUM(D244:D254)</f>
        <v>0</v>
      </c>
      <c r="E255" s="55"/>
      <c r="F255" s="60">
        <f>SUM(F244:F254)</f>
        <v>0</v>
      </c>
      <c r="G255" s="60">
        <f>SUM(G244:G254)</f>
        <v>0</v>
      </c>
    </row>
    <row r="256" spans="1:7" s="63" customFormat="1" ht="15" customHeight="1" x14ac:dyDescent="0.25">
      <c r="A256" s="70"/>
      <c r="B256" s="72" t="s">
        <v>912</v>
      </c>
      <c r="C256" s="70" t="s">
        <v>152</v>
      </c>
      <c r="D256" s="70" t="s">
        <v>58</v>
      </c>
      <c r="E256" s="70"/>
      <c r="F256" s="70" t="s">
        <v>145</v>
      </c>
      <c r="G256" s="70" t="s">
        <v>150</v>
      </c>
    </row>
    <row r="257" spans="1:7" s="50" customFormat="1" x14ac:dyDescent="0.25">
      <c r="A257" s="100" t="s">
        <v>832</v>
      </c>
      <c r="B257" s="51" t="s">
        <v>137</v>
      </c>
      <c r="C257" s="104"/>
      <c r="D257" s="100"/>
      <c r="E257" s="51"/>
      <c r="F257" s="51"/>
      <c r="G257" s="51"/>
    </row>
    <row r="258" spans="1:7" s="50" customFormat="1" x14ac:dyDescent="0.25">
      <c r="A258" s="65"/>
      <c r="B258" s="51"/>
      <c r="C258" s="51"/>
      <c r="D258" s="51"/>
      <c r="E258" s="51"/>
      <c r="F258" s="51"/>
      <c r="G258" s="51"/>
    </row>
    <row r="259" spans="1:7" s="63" customFormat="1" x14ac:dyDescent="0.25">
      <c r="A259" s="65"/>
      <c r="B259" s="97" t="s">
        <v>249</v>
      </c>
      <c r="C259" s="65"/>
      <c r="D259" s="65"/>
      <c r="E259" s="65"/>
      <c r="F259" s="65"/>
      <c r="G259" s="65"/>
    </row>
    <row r="260" spans="1:7" s="63" customFormat="1" x14ac:dyDescent="0.25">
      <c r="A260" s="100" t="s">
        <v>833</v>
      </c>
      <c r="B260" s="65" t="s">
        <v>169</v>
      </c>
      <c r="C260" s="100">
        <v>0</v>
      </c>
      <c r="D260" s="100">
        <v>0</v>
      </c>
      <c r="E260" s="65"/>
      <c r="F260" s="58" t="str">
        <f>IF($C$268=0,"",IF(C260="[for completion]","",C260/$C$268))</f>
        <v/>
      </c>
      <c r="G260" s="58" t="str">
        <f>IF($D$268=0,"",IF(D260="[for completion]","",D260/$D$268))</f>
        <v/>
      </c>
    </row>
    <row r="261" spans="1:7" s="63" customFormat="1" x14ac:dyDescent="0.25">
      <c r="A261" s="100" t="s">
        <v>834</v>
      </c>
      <c r="B261" s="65" t="s">
        <v>171</v>
      </c>
      <c r="C261" s="100">
        <v>0</v>
      </c>
      <c r="D261" s="100">
        <v>0</v>
      </c>
      <c r="E261" s="65"/>
      <c r="F261" s="58" t="str">
        <f t="shared" ref="F261:F274" si="11">IF($C$268=0,"",IF(C261="[for completion]","",C261/$C$268))</f>
        <v/>
      </c>
      <c r="G261" s="58" t="str">
        <f t="shared" ref="G261:G274" si="12">IF($D$268=0,"",IF(D261="[for completion]","",D261/$D$268))</f>
        <v/>
      </c>
    </row>
    <row r="262" spans="1:7" s="63" customFormat="1" x14ac:dyDescent="0.25">
      <c r="A262" s="100" t="s">
        <v>835</v>
      </c>
      <c r="B262" s="65" t="s">
        <v>172</v>
      </c>
      <c r="C262" s="100">
        <v>0</v>
      </c>
      <c r="D262" s="100">
        <v>0</v>
      </c>
      <c r="E262" s="65"/>
      <c r="F262" s="58" t="str">
        <f t="shared" si="11"/>
        <v/>
      </c>
      <c r="G262" s="58" t="str">
        <f t="shared" si="12"/>
        <v/>
      </c>
    </row>
    <row r="263" spans="1:7" s="63" customFormat="1" x14ac:dyDescent="0.25">
      <c r="A263" s="100" t="s">
        <v>836</v>
      </c>
      <c r="B263" s="65" t="s">
        <v>173</v>
      </c>
      <c r="C263" s="100">
        <v>0</v>
      </c>
      <c r="D263" s="100">
        <v>0</v>
      </c>
      <c r="E263" s="65"/>
      <c r="F263" s="58" t="str">
        <f t="shared" si="11"/>
        <v/>
      </c>
      <c r="G263" s="58" t="str">
        <f t="shared" si="12"/>
        <v/>
      </c>
    </row>
    <row r="264" spans="1:7" s="63" customFormat="1" x14ac:dyDescent="0.25">
      <c r="A264" s="100" t="s">
        <v>837</v>
      </c>
      <c r="B264" s="65" t="s">
        <v>174</v>
      </c>
      <c r="C264" s="100">
        <v>0</v>
      </c>
      <c r="D264" s="100">
        <v>0</v>
      </c>
      <c r="E264" s="65"/>
      <c r="F264" s="58" t="str">
        <f t="shared" si="11"/>
        <v/>
      </c>
      <c r="G264" s="58" t="str">
        <f t="shared" si="12"/>
        <v/>
      </c>
    </row>
    <row r="265" spans="1:7" s="63" customFormat="1" x14ac:dyDescent="0.25">
      <c r="A265" s="100" t="s">
        <v>838</v>
      </c>
      <c r="B265" s="65" t="s">
        <v>175</v>
      </c>
      <c r="C265" s="100">
        <v>0</v>
      </c>
      <c r="D265" s="100">
        <v>0</v>
      </c>
      <c r="E265" s="65"/>
      <c r="F265" s="58" t="str">
        <f t="shared" si="11"/>
        <v/>
      </c>
      <c r="G265" s="58" t="str">
        <f t="shared" si="12"/>
        <v/>
      </c>
    </row>
    <row r="266" spans="1:7" s="63" customFormat="1" x14ac:dyDescent="0.25">
      <c r="A266" s="100" t="s">
        <v>839</v>
      </c>
      <c r="B266" s="65" t="s">
        <v>176</v>
      </c>
      <c r="C266" s="100">
        <v>0</v>
      </c>
      <c r="D266" s="100">
        <v>0</v>
      </c>
      <c r="E266" s="65"/>
      <c r="F266" s="58" t="str">
        <f t="shared" si="11"/>
        <v/>
      </c>
      <c r="G266" s="58" t="str">
        <f t="shared" si="12"/>
        <v/>
      </c>
    </row>
    <row r="267" spans="1:7" s="63" customFormat="1" x14ac:dyDescent="0.25">
      <c r="A267" s="100" t="s">
        <v>840</v>
      </c>
      <c r="B267" s="65" t="s">
        <v>170</v>
      </c>
      <c r="C267" s="100">
        <v>0</v>
      </c>
      <c r="D267" s="100">
        <v>0</v>
      </c>
      <c r="E267" s="65"/>
      <c r="F267" s="58" t="str">
        <f t="shared" si="11"/>
        <v/>
      </c>
      <c r="G267" s="58" t="str">
        <f t="shared" si="12"/>
        <v/>
      </c>
    </row>
    <row r="268" spans="1:7" s="63" customFormat="1" x14ac:dyDescent="0.25">
      <c r="A268" s="100" t="s">
        <v>841</v>
      </c>
      <c r="B268" s="68" t="s">
        <v>1</v>
      </c>
      <c r="C268" s="65">
        <f>SUM(C260:C267)</f>
        <v>0</v>
      </c>
      <c r="D268" s="65">
        <f>SUM(D260:D267)</f>
        <v>0</v>
      </c>
      <c r="E268" s="65"/>
      <c r="F268" s="69">
        <f>SUM(F260:F267)</f>
        <v>0</v>
      </c>
      <c r="G268" s="69">
        <f>SUM(G260:G267)</f>
        <v>0</v>
      </c>
    </row>
    <row r="269" spans="1:7" s="63" customFormat="1" hidden="1" outlineLevel="1" x14ac:dyDescent="0.25">
      <c r="A269" s="100" t="s">
        <v>842</v>
      </c>
      <c r="B269" s="81" t="s">
        <v>177</v>
      </c>
      <c r="C269" s="65"/>
      <c r="D269" s="65"/>
      <c r="E269" s="65"/>
      <c r="F269" s="58" t="str">
        <f t="shared" si="11"/>
        <v/>
      </c>
      <c r="G269" s="58" t="str">
        <f t="shared" si="12"/>
        <v/>
      </c>
    </row>
    <row r="270" spans="1:7" s="63" customFormat="1" hidden="1" outlineLevel="1" x14ac:dyDescent="0.25">
      <c r="A270" s="100" t="s">
        <v>843</v>
      </c>
      <c r="B270" s="81" t="s">
        <v>178</v>
      </c>
      <c r="C270" s="65"/>
      <c r="D270" s="65"/>
      <c r="E270" s="65"/>
      <c r="F270" s="58" t="str">
        <f t="shared" si="11"/>
        <v/>
      </c>
      <c r="G270" s="58" t="str">
        <f t="shared" si="12"/>
        <v/>
      </c>
    </row>
    <row r="271" spans="1:7" s="63" customFormat="1" hidden="1" outlineLevel="1" x14ac:dyDescent="0.25">
      <c r="A271" s="100" t="s">
        <v>844</v>
      </c>
      <c r="B271" s="81" t="s">
        <v>179</v>
      </c>
      <c r="C271" s="65"/>
      <c r="D271" s="65"/>
      <c r="E271" s="65"/>
      <c r="F271" s="58" t="str">
        <f t="shared" si="11"/>
        <v/>
      </c>
      <c r="G271" s="58" t="str">
        <f t="shared" si="12"/>
        <v/>
      </c>
    </row>
    <row r="272" spans="1:7" s="63" customFormat="1" hidden="1" outlineLevel="1" x14ac:dyDescent="0.25">
      <c r="A272" s="100" t="s">
        <v>845</v>
      </c>
      <c r="B272" s="81" t="s">
        <v>180</v>
      </c>
      <c r="C272" s="65"/>
      <c r="D272" s="65"/>
      <c r="E272" s="65"/>
      <c r="F272" s="58" t="str">
        <f t="shared" si="11"/>
        <v/>
      </c>
      <c r="G272" s="58" t="str">
        <f t="shared" si="12"/>
        <v/>
      </c>
    </row>
    <row r="273" spans="1:7" s="63" customFormat="1" hidden="1" outlineLevel="1" x14ac:dyDescent="0.25">
      <c r="A273" s="100" t="s">
        <v>846</v>
      </c>
      <c r="B273" s="81" t="s">
        <v>181</v>
      </c>
      <c r="C273" s="65"/>
      <c r="D273" s="65"/>
      <c r="E273" s="65"/>
      <c r="F273" s="58" t="str">
        <f t="shared" si="11"/>
        <v/>
      </c>
      <c r="G273" s="58" t="str">
        <f t="shared" si="12"/>
        <v/>
      </c>
    </row>
    <row r="274" spans="1:7" s="63" customFormat="1" hidden="1" outlineLevel="1" x14ac:dyDescent="0.25">
      <c r="A274" s="100" t="s">
        <v>847</v>
      </c>
      <c r="B274" s="81" t="s">
        <v>182</v>
      </c>
      <c r="C274" s="65"/>
      <c r="D274" s="65"/>
      <c r="E274" s="65"/>
      <c r="F274" s="58" t="str">
        <f t="shared" si="11"/>
        <v/>
      </c>
      <c r="G274" s="58" t="str">
        <f t="shared" si="12"/>
        <v/>
      </c>
    </row>
    <row r="275" spans="1:7" s="63" customFormat="1" hidden="1" outlineLevel="1" x14ac:dyDescent="0.25">
      <c r="A275" s="100" t="s">
        <v>848</v>
      </c>
      <c r="B275" s="81"/>
      <c r="C275" s="65"/>
      <c r="D275" s="65"/>
      <c r="E275" s="65"/>
      <c r="F275" s="58"/>
      <c r="G275" s="58"/>
    </row>
    <row r="276" spans="1:7" s="63" customFormat="1" hidden="1" outlineLevel="1" x14ac:dyDescent="0.25">
      <c r="A276" s="100" t="s">
        <v>849</v>
      </c>
      <c r="B276" s="81"/>
      <c r="C276" s="65"/>
      <c r="D276" s="65"/>
      <c r="E276" s="65"/>
      <c r="F276" s="58"/>
      <c r="G276" s="58"/>
    </row>
    <row r="277" spans="1:7" s="63" customFormat="1" hidden="1" outlineLevel="1" x14ac:dyDescent="0.25">
      <c r="A277" s="100" t="s">
        <v>850</v>
      </c>
      <c r="B277" s="81"/>
      <c r="C277" s="65"/>
      <c r="D277" s="65"/>
      <c r="E277" s="65"/>
      <c r="F277" s="69"/>
      <c r="G277" s="69"/>
    </row>
    <row r="278" spans="1:7" s="63" customFormat="1" ht="15" customHeight="1" collapsed="1" x14ac:dyDescent="0.25">
      <c r="A278" s="70"/>
      <c r="B278" s="72" t="s">
        <v>913</v>
      </c>
      <c r="C278" s="70" t="s">
        <v>152</v>
      </c>
      <c r="D278" s="70" t="s">
        <v>58</v>
      </c>
      <c r="E278" s="70"/>
      <c r="F278" s="70" t="s">
        <v>145</v>
      </c>
      <c r="G278" s="70" t="s">
        <v>150</v>
      </c>
    </row>
    <row r="279" spans="1:7" s="50" customFormat="1" x14ac:dyDescent="0.25">
      <c r="A279" s="100" t="s">
        <v>851</v>
      </c>
      <c r="B279" s="51" t="s">
        <v>137</v>
      </c>
      <c r="C279" s="104"/>
      <c r="D279" s="100"/>
      <c r="E279" s="51"/>
      <c r="F279" s="51"/>
      <c r="G279" s="51"/>
    </row>
    <row r="280" spans="1:7" s="50" customFormat="1" x14ac:dyDescent="0.25">
      <c r="A280" s="65"/>
      <c r="B280" s="51"/>
      <c r="C280" s="65"/>
      <c r="D280" s="65"/>
      <c r="E280" s="51"/>
      <c r="F280" s="51"/>
      <c r="G280" s="51"/>
    </row>
    <row r="281" spans="1:7" s="63" customFormat="1" x14ac:dyDescent="0.25">
      <c r="A281" s="65"/>
      <c r="B281" s="97" t="s">
        <v>249</v>
      </c>
      <c r="C281" s="65"/>
      <c r="D281" s="65"/>
      <c r="E281" s="65"/>
      <c r="F281" s="65"/>
      <c r="G281" s="65"/>
    </row>
    <row r="282" spans="1:7" s="63" customFormat="1" x14ac:dyDescent="0.25">
      <c r="A282" s="100" t="s">
        <v>852</v>
      </c>
      <c r="B282" s="65" t="s">
        <v>169</v>
      </c>
      <c r="C282" s="100">
        <v>0</v>
      </c>
      <c r="D282" s="100">
        <v>0</v>
      </c>
      <c r="E282" s="65"/>
      <c r="F282" s="58" t="str">
        <f>IF($C$290=0,"",IF(C282="[Mark as ND1 if not relevant]","",C282/$C$290))</f>
        <v/>
      </c>
      <c r="G282" s="58" t="str">
        <f>IF($D$290=0,"",IF(D282="[Mark as ND1 if not relevant]","",D282/$D$290))</f>
        <v/>
      </c>
    </row>
    <row r="283" spans="1:7" s="63" customFormat="1" x14ac:dyDescent="0.25">
      <c r="A283" s="100" t="s">
        <v>853</v>
      </c>
      <c r="B283" s="65" t="s">
        <v>171</v>
      </c>
      <c r="C283" s="100">
        <v>0</v>
      </c>
      <c r="D283" s="100">
        <v>0</v>
      </c>
      <c r="E283" s="65"/>
      <c r="F283" s="58" t="str">
        <f t="shared" ref="F283:F289" si="13">IF($C$290=0,"",IF(C283="[Mark as ND1 if not relevant]","",C283/$C$290))</f>
        <v/>
      </c>
      <c r="G283" s="58" t="str">
        <f t="shared" ref="G283:G289" si="14">IF($D$290=0,"",IF(D283="[Mark as ND1 if not relevant]","",D283/$D$290))</f>
        <v/>
      </c>
    </row>
    <row r="284" spans="1:7" s="63" customFormat="1" x14ac:dyDescent="0.25">
      <c r="A284" s="100" t="s">
        <v>854</v>
      </c>
      <c r="B284" s="65" t="s">
        <v>172</v>
      </c>
      <c r="C284" s="100">
        <v>0</v>
      </c>
      <c r="D284" s="100">
        <v>0</v>
      </c>
      <c r="E284" s="65"/>
      <c r="F284" s="58" t="str">
        <f t="shared" si="13"/>
        <v/>
      </c>
      <c r="G284" s="58" t="str">
        <f t="shared" si="14"/>
        <v/>
      </c>
    </row>
    <row r="285" spans="1:7" s="63" customFormat="1" x14ac:dyDescent="0.25">
      <c r="A285" s="100" t="s">
        <v>855</v>
      </c>
      <c r="B285" s="65" t="s">
        <v>173</v>
      </c>
      <c r="C285" s="100">
        <v>0</v>
      </c>
      <c r="D285" s="100">
        <v>0</v>
      </c>
      <c r="E285" s="65"/>
      <c r="F285" s="58" t="str">
        <f t="shared" si="13"/>
        <v/>
      </c>
      <c r="G285" s="58" t="str">
        <f t="shared" si="14"/>
        <v/>
      </c>
    </row>
    <row r="286" spans="1:7" s="63" customFormat="1" x14ac:dyDescent="0.25">
      <c r="A286" s="100" t="s">
        <v>856</v>
      </c>
      <c r="B286" s="65" t="s">
        <v>174</v>
      </c>
      <c r="C286" s="100">
        <v>0</v>
      </c>
      <c r="D286" s="100">
        <v>0</v>
      </c>
      <c r="E286" s="65"/>
      <c r="F286" s="58" t="str">
        <f t="shared" si="13"/>
        <v/>
      </c>
      <c r="G286" s="58" t="str">
        <f t="shared" si="14"/>
        <v/>
      </c>
    </row>
    <row r="287" spans="1:7" s="63" customFormat="1" x14ac:dyDescent="0.25">
      <c r="A287" s="100" t="s">
        <v>857</v>
      </c>
      <c r="B287" s="65" t="s">
        <v>175</v>
      </c>
      <c r="C287" s="100">
        <v>0</v>
      </c>
      <c r="D287" s="100">
        <v>0</v>
      </c>
      <c r="E287" s="65"/>
      <c r="F287" s="58" t="str">
        <f t="shared" si="13"/>
        <v/>
      </c>
      <c r="G287" s="58" t="str">
        <f t="shared" si="14"/>
        <v/>
      </c>
    </row>
    <row r="288" spans="1:7" s="63" customFormat="1" x14ac:dyDescent="0.25">
      <c r="A288" s="100" t="s">
        <v>858</v>
      </c>
      <c r="B288" s="65" t="s">
        <v>176</v>
      </c>
      <c r="C288" s="100">
        <v>0</v>
      </c>
      <c r="D288" s="100">
        <v>0</v>
      </c>
      <c r="E288" s="65"/>
      <c r="F288" s="58" t="str">
        <f t="shared" si="13"/>
        <v/>
      </c>
      <c r="G288" s="58" t="str">
        <f t="shared" si="14"/>
        <v/>
      </c>
    </row>
    <row r="289" spans="1:7" s="63" customFormat="1" x14ac:dyDescent="0.25">
      <c r="A289" s="100" t="s">
        <v>859</v>
      </c>
      <c r="B289" s="65" t="s">
        <v>170</v>
      </c>
      <c r="C289" s="100">
        <v>0</v>
      </c>
      <c r="D289" s="100">
        <v>0</v>
      </c>
      <c r="E289" s="65"/>
      <c r="F289" s="58" t="str">
        <f t="shared" si="13"/>
        <v/>
      </c>
      <c r="G289" s="58" t="str">
        <f t="shared" si="14"/>
        <v/>
      </c>
    </row>
    <row r="290" spans="1:7" s="63" customFormat="1" x14ac:dyDescent="0.25">
      <c r="A290" s="100" t="s">
        <v>860</v>
      </c>
      <c r="B290" s="68" t="s">
        <v>1</v>
      </c>
      <c r="C290" s="65">
        <f>SUM(C282:C289)</f>
        <v>0</v>
      </c>
      <c r="D290" s="65">
        <f>SUM(D282:D289)</f>
        <v>0</v>
      </c>
      <c r="E290" s="65"/>
      <c r="F290" s="69">
        <f>SUM(F282:F289)</f>
        <v>0</v>
      </c>
      <c r="G290" s="69">
        <f>SUM(G282:G289)</f>
        <v>0</v>
      </c>
    </row>
    <row r="291" spans="1:7" s="63" customFormat="1" hidden="1" outlineLevel="1" x14ac:dyDescent="0.25">
      <c r="A291" s="100" t="s">
        <v>861</v>
      </c>
      <c r="B291" s="81" t="s">
        <v>177</v>
      </c>
      <c r="C291" s="65"/>
      <c r="D291" s="65"/>
      <c r="E291" s="65"/>
      <c r="F291" s="58" t="str">
        <f t="shared" ref="F291:F296" si="15">IF($C$290=0,"",IF(C291="[for completion]","",C291/$C$290))</f>
        <v/>
      </c>
      <c r="G291" s="58" t="str">
        <f t="shared" ref="G291:G296" si="16">IF($D$290=0,"",IF(D291="[for completion]","",D291/$D$290))</f>
        <v/>
      </c>
    </row>
    <row r="292" spans="1:7" s="63" customFormat="1" hidden="1" outlineLevel="1" x14ac:dyDescent="0.25">
      <c r="A292" s="100" t="s">
        <v>862</v>
      </c>
      <c r="B292" s="81" t="s">
        <v>178</v>
      </c>
      <c r="C292" s="65"/>
      <c r="D292" s="65"/>
      <c r="E292" s="65"/>
      <c r="F292" s="58" t="str">
        <f t="shared" si="15"/>
        <v/>
      </c>
      <c r="G292" s="58" t="str">
        <f t="shared" si="16"/>
        <v/>
      </c>
    </row>
    <row r="293" spans="1:7" s="63" customFormat="1" hidden="1" outlineLevel="1" x14ac:dyDescent="0.25">
      <c r="A293" s="100" t="s">
        <v>863</v>
      </c>
      <c r="B293" s="81" t="s">
        <v>179</v>
      </c>
      <c r="C293" s="65"/>
      <c r="D293" s="65"/>
      <c r="E293" s="65"/>
      <c r="F293" s="58" t="str">
        <f t="shared" si="15"/>
        <v/>
      </c>
      <c r="G293" s="58" t="str">
        <f t="shared" si="16"/>
        <v/>
      </c>
    </row>
    <row r="294" spans="1:7" s="63" customFormat="1" hidden="1" outlineLevel="1" x14ac:dyDescent="0.25">
      <c r="A294" s="100" t="s">
        <v>864</v>
      </c>
      <c r="B294" s="81" t="s">
        <v>180</v>
      </c>
      <c r="C294" s="65"/>
      <c r="D294" s="65"/>
      <c r="E294" s="65"/>
      <c r="F294" s="58" t="str">
        <f t="shared" si="15"/>
        <v/>
      </c>
      <c r="G294" s="58" t="str">
        <f t="shared" si="16"/>
        <v/>
      </c>
    </row>
    <row r="295" spans="1:7" s="63" customFormat="1" hidden="1" outlineLevel="1" x14ac:dyDescent="0.25">
      <c r="A295" s="100" t="s">
        <v>865</v>
      </c>
      <c r="B295" s="81" t="s">
        <v>181</v>
      </c>
      <c r="C295" s="65"/>
      <c r="D295" s="65"/>
      <c r="E295" s="65"/>
      <c r="F295" s="58" t="str">
        <f t="shared" si="15"/>
        <v/>
      </c>
      <c r="G295" s="58" t="str">
        <f t="shared" si="16"/>
        <v/>
      </c>
    </row>
    <row r="296" spans="1:7" s="63" customFormat="1" hidden="1" outlineLevel="1" x14ac:dyDescent="0.25">
      <c r="A296" s="100" t="s">
        <v>866</v>
      </c>
      <c r="B296" s="81" t="s">
        <v>182</v>
      </c>
      <c r="C296" s="65"/>
      <c r="D296" s="65"/>
      <c r="E296" s="65"/>
      <c r="F296" s="58" t="str">
        <f t="shared" si="15"/>
        <v/>
      </c>
      <c r="G296" s="58" t="str">
        <f t="shared" si="16"/>
        <v/>
      </c>
    </row>
    <row r="297" spans="1:7" s="63" customFormat="1" hidden="1" outlineLevel="1" x14ac:dyDescent="0.25">
      <c r="A297" s="100" t="s">
        <v>867</v>
      </c>
      <c r="B297" s="81"/>
      <c r="C297" s="65"/>
      <c r="D297" s="65"/>
      <c r="E297" s="65"/>
      <c r="F297" s="58"/>
      <c r="G297" s="58"/>
    </row>
    <row r="298" spans="1:7" s="63" customFormat="1" hidden="1" outlineLevel="1" x14ac:dyDescent="0.25">
      <c r="A298" s="100" t="s">
        <v>868</v>
      </c>
      <c r="B298" s="81"/>
      <c r="C298" s="65"/>
      <c r="D298" s="65"/>
      <c r="E298" s="65"/>
      <c r="F298" s="58"/>
      <c r="G298" s="58"/>
    </row>
    <row r="299" spans="1:7" s="63" customFormat="1" hidden="1" outlineLevel="1" x14ac:dyDescent="0.25">
      <c r="A299" s="100" t="s">
        <v>869</v>
      </c>
      <c r="B299" s="81"/>
      <c r="C299" s="65"/>
      <c r="D299" s="65"/>
      <c r="E299" s="65"/>
      <c r="F299" s="58"/>
      <c r="G299" s="69"/>
    </row>
    <row r="300" spans="1:7" ht="15" customHeight="1" collapsed="1" x14ac:dyDescent="0.25">
      <c r="A300" s="70"/>
      <c r="B300" s="72" t="s">
        <v>914</v>
      </c>
      <c r="C300" s="70" t="s">
        <v>138</v>
      </c>
      <c r="D300" s="37"/>
      <c r="E300" s="37"/>
      <c r="F300" s="37"/>
      <c r="G300" s="39"/>
    </row>
    <row r="301" spans="1:7" x14ac:dyDescent="0.25">
      <c r="A301" s="100" t="s">
        <v>870</v>
      </c>
      <c r="B301" s="66" t="s">
        <v>29</v>
      </c>
      <c r="G301" s="5"/>
    </row>
    <row r="302" spans="1:7" x14ac:dyDescent="0.25">
      <c r="A302" s="100" t="s">
        <v>871</v>
      </c>
      <c r="B302" s="66" t="s">
        <v>30</v>
      </c>
      <c r="C302" s="65"/>
      <c r="G302" s="5"/>
    </row>
    <row r="303" spans="1:7" x14ac:dyDescent="0.25">
      <c r="A303" s="100" t="s">
        <v>872</v>
      </c>
      <c r="B303" s="66" t="s">
        <v>139</v>
      </c>
      <c r="C303" s="65"/>
      <c r="G303" s="5"/>
    </row>
    <row r="304" spans="1:7" x14ac:dyDescent="0.25">
      <c r="A304" s="100" t="s">
        <v>873</v>
      </c>
      <c r="B304" s="52" t="s">
        <v>31</v>
      </c>
      <c r="C304" s="65"/>
      <c r="G304" s="5"/>
    </row>
    <row r="305" spans="1:7" x14ac:dyDescent="0.25">
      <c r="A305" s="100" t="s">
        <v>874</v>
      </c>
      <c r="B305" s="52" t="s">
        <v>76</v>
      </c>
      <c r="C305" s="65"/>
      <c r="G305" s="5"/>
    </row>
    <row r="306" spans="1:7" s="50" customFormat="1" x14ac:dyDescent="0.25">
      <c r="A306" s="100" t="s">
        <v>875</v>
      </c>
      <c r="B306" s="52" t="s">
        <v>128</v>
      </c>
      <c r="C306" s="65"/>
      <c r="D306" s="51"/>
      <c r="E306" s="51"/>
      <c r="F306" s="51"/>
      <c r="G306" s="51"/>
    </row>
    <row r="307" spans="1:7" s="63" customFormat="1" x14ac:dyDescent="0.25">
      <c r="A307" s="100" t="s">
        <v>876</v>
      </c>
      <c r="B307" s="66" t="s">
        <v>211</v>
      </c>
      <c r="C307" s="65"/>
      <c r="D307" s="65"/>
      <c r="E307" s="65"/>
      <c r="F307" s="65"/>
      <c r="G307" s="65"/>
    </row>
    <row r="308" spans="1:7" x14ac:dyDescent="0.25">
      <c r="A308" s="100" t="s">
        <v>877</v>
      </c>
      <c r="B308" s="52" t="s">
        <v>32</v>
      </c>
      <c r="C308" s="65"/>
      <c r="G308" s="5"/>
    </row>
    <row r="309" spans="1:7" x14ac:dyDescent="0.25">
      <c r="A309" s="100" t="s">
        <v>878</v>
      </c>
      <c r="B309" s="66" t="s">
        <v>212</v>
      </c>
      <c r="C309" s="65"/>
      <c r="G309" s="5"/>
    </row>
    <row r="310" spans="1:7" x14ac:dyDescent="0.25">
      <c r="A310" s="100" t="s">
        <v>879</v>
      </c>
      <c r="B310" s="52" t="s">
        <v>2</v>
      </c>
      <c r="C310" s="65"/>
      <c r="G310" s="5"/>
    </row>
    <row r="311" spans="1:7" s="63" customFormat="1" hidden="1" outlineLevel="1" x14ac:dyDescent="0.25">
      <c r="A311" s="100" t="s">
        <v>880</v>
      </c>
      <c r="B311" s="81" t="s">
        <v>160</v>
      </c>
      <c r="C311" s="65"/>
      <c r="D311" s="65"/>
      <c r="E311" s="65"/>
      <c r="F311" s="65"/>
      <c r="G311" s="65"/>
    </row>
    <row r="312" spans="1:7" s="63" customFormat="1" hidden="1" outlineLevel="1" x14ac:dyDescent="0.25">
      <c r="A312" s="100" t="s">
        <v>881</v>
      </c>
      <c r="B312" s="81" t="s">
        <v>155</v>
      </c>
      <c r="C312" s="65"/>
      <c r="D312" s="65"/>
      <c r="E312" s="65"/>
      <c r="F312" s="65"/>
      <c r="G312" s="65"/>
    </row>
    <row r="313" spans="1:7" s="63" customFormat="1" hidden="1" outlineLevel="1" x14ac:dyDescent="0.25">
      <c r="A313" s="100" t="s">
        <v>882</v>
      </c>
      <c r="B313" s="81" t="s">
        <v>155</v>
      </c>
      <c r="C313" s="65"/>
      <c r="D313" s="65"/>
      <c r="E313" s="65"/>
      <c r="F313" s="65"/>
      <c r="G313" s="65"/>
    </row>
    <row r="314" spans="1:7" s="63" customFormat="1" hidden="1" outlineLevel="1" x14ac:dyDescent="0.25">
      <c r="A314" s="100" t="s">
        <v>883</v>
      </c>
      <c r="B314" s="81" t="s">
        <v>155</v>
      </c>
      <c r="C314" s="65"/>
      <c r="D314" s="65"/>
      <c r="E314" s="65"/>
      <c r="F314" s="65"/>
      <c r="G314" s="65"/>
    </row>
    <row r="315" spans="1:7" s="63" customFormat="1" hidden="1" outlineLevel="1" x14ac:dyDescent="0.25">
      <c r="A315" s="100" t="s">
        <v>884</v>
      </c>
      <c r="B315" s="81" t="s">
        <v>155</v>
      </c>
      <c r="C315" s="65"/>
      <c r="D315" s="65"/>
      <c r="E315" s="65"/>
      <c r="F315" s="65"/>
      <c r="G315" s="65"/>
    </row>
    <row r="316" spans="1:7" s="63" customFormat="1" hidden="1" outlineLevel="1" x14ac:dyDescent="0.25">
      <c r="A316" s="100" t="s">
        <v>885</v>
      </c>
      <c r="B316" s="81" t="s">
        <v>155</v>
      </c>
      <c r="C316" s="65"/>
      <c r="D316" s="65"/>
      <c r="E316" s="65"/>
      <c r="F316" s="65"/>
      <c r="G316" s="65"/>
    </row>
    <row r="317" spans="1:7" s="63" customFormat="1" hidden="1" outlineLevel="1" x14ac:dyDescent="0.25">
      <c r="A317" s="100" t="s">
        <v>886</v>
      </c>
      <c r="B317" s="81" t="s">
        <v>155</v>
      </c>
      <c r="C317" s="65"/>
      <c r="D317" s="65"/>
      <c r="E317" s="65"/>
      <c r="F317" s="65"/>
      <c r="G317" s="65"/>
    </row>
    <row r="318" spans="1:7" s="63" customFormat="1" hidden="1" outlineLevel="1" x14ac:dyDescent="0.25">
      <c r="A318" s="100" t="s">
        <v>887</v>
      </c>
      <c r="B318" s="81" t="s">
        <v>155</v>
      </c>
      <c r="C318" s="65"/>
      <c r="D318" s="65"/>
      <c r="E318" s="65"/>
      <c r="F318" s="65"/>
      <c r="G318" s="65"/>
    </row>
    <row r="319" spans="1:7" s="63" customFormat="1" hidden="1" outlineLevel="1" x14ac:dyDescent="0.25">
      <c r="A319" s="100" t="s">
        <v>888</v>
      </c>
      <c r="B319" s="81" t="s">
        <v>155</v>
      </c>
      <c r="C319" s="65"/>
      <c r="D319" s="65"/>
      <c r="E319" s="65"/>
      <c r="F319" s="65"/>
      <c r="G319" s="65"/>
    </row>
    <row r="320" spans="1:7" s="63" customFormat="1" hidden="1" outlineLevel="1" x14ac:dyDescent="0.25">
      <c r="A320" s="100" t="s">
        <v>889</v>
      </c>
      <c r="B320" s="81" t="s">
        <v>155</v>
      </c>
      <c r="C320" s="65"/>
      <c r="D320" s="65"/>
      <c r="E320" s="65"/>
      <c r="F320" s="65"/>
      <c r="G320" s="65"/>
    </row>
    <row r="321" spans="1:7" s="63" customFormat="1" hidden="1" outlineLevel="1" x14ac:dyDescent="0.25">
      <c r="A321" s="100" t="s">
        <v>890</v>
      </c>
      <c r="B321" s="81" t="s">
        <v>155</v>
      </c>
      <c r="C321" s="65"/>
      <c r="D321" s="65"/>
      <c r="E321" s="65"/>
      <c r="F321" s="65"/>
      <c r="G321" s="65"/>
    </row>
    <row r="322" spans="1:7" hidden="1" outlineLevel="1" x14ac:dyDescent="0.25">
      <c r="A322" s="100" t="s">
        <v>891</v>
      </c>
      <c r="B322" s="81" t="s">
        <v>155</v>
      </c>
      <c r="C322" s="65"/>
    </row>
    <row r="323" spans="1:7" hidden="1" outlineLevel="1" x14ac:dyDescent="0.25">
      <c r="A323" s="100" t="s">
        <v>892</v>
      </c>
      <c r="B323" s="81" t="s">
        <v>155</v>
      </c>
    </row>
    <row r="324" spans="1:7" hidden="1" outlineLevel="1" x14ac:dyDescent="0.25">
      <c r="A324" s="100" t="s">
        <v>893</v>
      </c>
      <c r="B324" s="81" t="s">
        <v>155</v>
      </c>
    </row>
    <row r="325" spans="1:7" hidden="1" outlineLevel="1" x14ac:dyDescent="0.25">
      <c r="A325" s="100" t="s">
        <v>894</v>
      </c>
      <c r="B325" s="81" t="s">
        <v>155</v>
      </c>
    </row>
    <row r="326" spans="1:7" hidden="1" outlineLevel="1" x14ac:dyDescent="0.25">
      <c r="A326" s="100" t="s">
        <v>895</v>
      </c>
      <c r="B326" s="81" t="s">
        <v>155</v>
      </c>
    </row>
    <row r="327" spans="1:7" hidden="1" outlineLevel="1" x14ac:dyDescent="0.25">
      <c r="A327" s="100" t="s">
        <v>896</v>
      </c>
      <c r="B327" s="81" t="s">
        <v>155</v>
      </c>
    </row>
    <row r="328" spans="1:7" collapsed="1" x14ac:dyDescent="0.25"/>
  </sheetData>
  <sheetProtection password="D5BB" sheet="1" objects="1" scenarios="1" selectLockedCells="1" selectUnlockedCells="1"/>
  <hyperlinks>
    <hyperlink ref="B6" location="'B1. HTT Mortgage Assets'!B10" display="7. Mortgage Assets"/>
    <hyperlink ref="B7" location="'B1. HTT Mortgage Assets'!B166" display="7.A Residential Cover Pool"/>
    <hyperlink ref="B8" location="'B1. HTT Mortgage Assets'!B266"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9" location="'2. Harmonised Glossary'!A288" display="Loan to Value (LTV) Information - Un-indexed"/>
    <hyperlink ref="B191" location="'2. Harmonised Glossary'!A11" display="Loan to Value (LTV) Information - Indexed"/>
    <hyperlink ref="B256" location="'2. Harmonised Glossary'!A11" display="Loan to Value (LTV) Information - Un-indexed"/>
    <hyperlink ref="B27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N383"/>
  <sheetViews>
    <sheetView zoomScale="70" zoomScaleNormal="70" workbookViewId="0"/>
  </sheetViews>
  <sheetFormatPr defaultRowHeight="15" outlineLevelRow="1" x14ac:dyDescent="0.25"/>
  <cols>
    <col min="1" max="1" width="16.28515625" style="95" customWidth="1"/>
    <col min="2" max="2" width="89.85546875" style="100" bestFit="1" customWidth="1"/>
    <col min="3" max="3" width="134.7109375" style="98" customWidth="1"/>
    <col min="4" max="13" width="9.140625" style="14"/>
  </cols>
  <sheetData>
    <row r="1" spans="1:14" ht="31.5" x14ac:dyDescent="0.25">
      <c r="A1" s="127" t="s">
        <v>258</v>
      </c>
      <c r="B1" s="127"/>
      <c r="C1" s="120"/>
    </row>
    <row r="2" spans="1:14" x14ac:dyDescent="0.25">
      <c r="A2" s="119"/>
      <c r="B2" s="120"/>
      <c r="C2" s="120"/>
    </row>
    <row r="3" spans="1:14" x14ac:dyDescent="0.25">
      <c r="A3" s="130" t="s">
        <v>65</v>
      </c>
      <c r="B3" s="128"/>
      <c r="C3" s="120"/>
    </row>
    <row r="4" spans="1:14" x14ac:dyDescent="0.25">
      <c r="A4" s="119"/>
      <c r="B4" s="119"/>
      <c r="C4" s="120"/>
    </row>
    <row r="5" spans="1:14" ht="37.5" x14ac:dyDescent="0.25">
      <c r="A5" s="126" t="s">
        <v>227</v>
      </c>
      <c r="B5" s="126" t="s">
        <v>939</v>
      </c>
      <c r="C5" s="125" t="s">
        <v>63</v>
      </c>
    </row>
    <row r="6" spans="1:14" x14ac:dyDescent="0.25">
      <c r="A6" s="129" t="s">
        <v>915</v>
      </c>
      <c r="B6" s="123" t="s">
        <v>244</v>
      </c>
      <c r="C6" s="121" t="s">
        <v>992</v>
      </c>
      <c r="D6" s="98"/>
      <c r="E6" s="98"/>
      <c r="F6" s="98"/>
      <c r="G6" s="98"/>
      <c r="H6" s="98"/>
      <c r="I6" s="98"/>
      <c r="J6" s="98"/>
      <c r="K6" s="98"/>
      <c r="L6" s="98"/>
      <c r="M6" s="98"/>
      <c r="N6" s="95"/>
    </row>
    <row r="7" spans="1:14" s="95" customFormat="1" x14ac:dyDescent="0.25">
      <c r="A7" s="129" t="s">
        <v>916</v>
      </c>
      <c r="B7" s="123" t="s">
        <v>245</v>
      </c>
      <c r="C7" s="121" t="s">
        <v>993</v>
      </c>
      <c r="D7" s="98"/>
      <c r="E7" s="98"/>
      <c r="F7" s="98"/>
      <c r="G7" s="98"/>
      <c r="H7" s="98"/>
      <c r="I7" s="98"/>
      <c r="J7" s="98"/>
      <c r="K7" s="98"/>
      <c r="L7" s="98"/>
      <c r="M7" s="98"/>
    </row>
    <row r="8" spans="1:14" s="95" customFormat="1" ht="30" x14ac:dyDescent="0.25">
      <c r="A8" s="129" t="s">
        <v>917</v>
      </c>
      <c r="B8" s="123" t="s">
        <v>246</v>
      </c>
      <c r="C8" s="121" t="s">
        <v>1003</v>
      </c>
      <c r="D8" s="113"/>
      <c r="E8" s="98"/>
      <c r="F8" s="98"/>
      <c r="G8" s="98"/>
      <c r="H8" s="98"/>
      <c r="I8" s="98"/>
      <c r="J8" s="98"/>
      <c r="K8" s="98"/>
      <c r="L8" s="98"/>
      <c r="M8" s="98"/>
    </row>
    <row r="9" spans="1:14" x14ac:dyDescent="0.25">
      <c r="A9" s="129" t="s">
        <v>918</v>
      </c>
      <c r="B9" s="123" t="s">
        <v>64</v>
      </c>
      <c r="C9" s="121" t="s">
        <v>994</v>
      </c>
      <c r="D9" s="98"/>
      <c r="E9" s="98"/>
      <c r="F9" s="98"/>
      <c r="G9" s="98"/>
      <c r="H9" s="98"/>
      <c r="I9" s="98"/>
      <c r="J9" s="98"/>
      <c r="K9" s="98"/>
      <c r="L9" s="98"/>
      <c r="M9" s="98"/>
      <c r="N9" s="95"/>
    </row>
    <row r="10" spans="1:14" ht="44.25" customHeight="1" x14ac:dyDescent="0.25">
      <c r="A10" s="129" t="s">
        <v>919</v>
      </c>
      <c r="B10" s="123" t="s">
        <v>254</v>
      </c>
      <c r="C10" s="121" t="s">
        <v>1004</v>
      </c>
      <c r="D10" s="98"/>
      <c r="E10" s="98"/>
      <c r="F10" s="98"/>
      <c r="G10" s="98"/>
      <c r="H10" s="98"/>
      <c r="I10" s="98"/>
      <c r="J10" s="98"/>
      <c r="K10" s="98"/>
      <c r="L10" s="98"/>
      <c r="M10" s="98"/>
      <c r="N10" s="95"/>
    </row>
    <row r="11" spans="1:14" s="95" customFormat="1" ht="54.75" customHeight="1" x14ac:dyDescent="0.25">
      <c r="A11" s="129" t="s">
        <v>920</v>
      </c>
      <c r="B11" s="123" t="s">
        <v>255</v>
      </c>
      <c r="C11" s="121" t="s">
        <v>995</v>
      </c>
      <c r="D11" s="98"/>
      <c r="E11" s="98"/>
      <c r="F11" s="98"/>
      <c r="G11" s="98"/>
      <c r="H11" s="98"/>
      <c r="I11" s="98"/>
      <c r="J11" s="98"/>
      <c r="K11" s="98"/>
      <c r="L11" s="98"/>
      <c r="M11" s="98"/>
    </row>
    <row r="12" spans="1:14" ht="45" x14ac:dyDescent="0.25">
      <c r="A12" s="129" t="s">
        <v>921</v>
      </c>
      <c r="B12" s="123" t="s">
        <v>248</v>
      </c>
      <c r="C12" s="121" t="s">
        <v>1008</v>
      </c>
      <c r="D12" s="98"/>
      <c r="E12" s="98"/>
      <c r="F12" s="98"/>
      <c r="G12" s="98"/>
      <c r="H12" s="98"/>
      <c r="I12" s="98"/>
      <c r="J12" s="98"/>
      <c r="K12" s="98"/>
      <c r="L12" s="98"/>
      <c r="M12" s="98"/>
      <c r="N12" s="95"/>
    </row>
    <row r="13" spans="1:14" s="95" customFormat="1" ht="45" x14ac:dyDescent="0.25">
      <c r="A13" s="129" t="s">
        <v>922</v>
      </c>
      <c r="B13" s="123" t="s">
        <v>263</v>
      </c>
      <c r="C13" s="121" t="s">
        <v>1005</v>
      </c>
      <c r="D13" s="98"/>
      <c r="E13" s="98"/>
      <c r="F13" s="98"/>
      <c r="G13" s="98"/>
      <c r="H13" s="98"/>
      <c r="I13" s="98"/>
      <c r="J13" s="98"/>
      <c r="K13" s="98"/>
      <c r="L13" s="98"/>
      <c r="M13" s="98"/>
    </row>
    <row r="14" spans="1:14" s="95" customFormat="1" ht="90" x14ac:dyDescent="0.25">
      <c r="A14" s="129" t="s">
        <v>923</v>
      </c>
      <c r="B14" s="123" t="s">
        <v>264</v>
      </c>
      <c r="C14" s="132" t="s">
        <v>1006</v>
      </c>
      <c r="D14" s="98"/>
      <c r="E14" s="98"/>
      <c r="F14" s="98"/>
      <c r="G14" s="98"/>
      <c r="H14" s="98"/>
      <c r="I14" s="98"/>
      <c r="J14" s="98"/>
      <c r="K14" s="98"/>
      <c r="L14" s="98"/>
      <c r="M14" s="98"/>
    </row>
    <row r="15" spans="1:14" s="95" customFormat="1" x14ac:dyDescent="0.25">
      <c r="A15" s="129" t="s">
        <v>924</v>
      </c>
      <c r="B15" s="123" t="s">
        <v>247</v>
      </c>
      <c r="C15" s="133" t="s">
        <v>996</v>
      </c>
      <c r="D15" s="98"/>
      <c r="E15" s="98"/>
      <c r="F15" s="98"/>
      <c r="G15" s="98"/>
      <c r="H15" s="98"/>
      <c r="I15" s="98"/>
      <c r="J15" s="98"/>
      <c r="K15" s="98"/>
      <c r="L15" s="98"/>
      <c r="M15" s="98"/>
    </row>
    <row r="16" spans="1:14" ht="210" x14ac:dyDescent="0.25">
      <c r="A16" s="129" t="s">
        <v>925</v>
      </c>
      <c r="B16" s="124" t="s">
        <v>265</v>
      </c>
      <c r="C16" s="133" t="s">
        <v>1007</v>
      </c>
      <c r="D16" s="98"/>
      <c r="E16" s="98"/>
      <c r="F16" s="98"/>
      <c r="G16" s="98"/>
      <c r="H16" s="98"/>
      <c r="I16" s="98"/>
      <c r="J16" s="98"/>
      <c r="K16" s="98"/>
      <c r="L16" s="98"/>
      <c r="M16" s="98"/>
      <c r="N16" s="95"/>
    </row>
    <row r="17" spans="1:14" ht="30" customHeight="1" x14ac:dyDescent="0.25">
      <c r="A17" s="129" t="s">
        <v>926</v>
      </c>
      <c r="B17" s="124" t="s">
        <v>154</v>
      </c>
      <c r="C17" s="121" t="s">
        <v>997</v>
      </c>
      <c r="D17" s="98"/>
      <c r="E17" s="98"/>
      <c r="F17" s="98"/>
      <c r="G17" s="98"/>
      <c r="H17" s="98"/>
      <c r="I17" s="98"/>
      <c r="J17" s="98"/>
      <c r="K17" s="98"/>
      <c r="L17" s="98"/>
      <c r="M17" s="98"/>
      <c r="N17" s="95"/>
    </row>
    <row r="18" spans="1:14" ht="30" x14ac:dyDescent="0.25">
      <c r="A18" s="129" t="s">
        <v>927</v>
      </c>
      <c r="B18" s="124" t="s">
        <v>151</v>
      </c>
      <c r="C18" s="133" t="s">
        <v>998</v>
      </c>
      <c r="D18" s="98"/>
      <c r="E18" s="98"/>
      <c r="F18" s="98"/>
      <c r="G18" s="98"/>
      <c r="H18" s="98"/>
      <c r="I18" s="98"/>
      <c r="J18" s="98"/>
      <c r="K18" s="98"/>
      <c r="L18" s="98"/>
      <c r="M18" s="98"/>
      <c r="N18" s="95"/>
    </row>
    <row r="19" spans="1:14" s="62" customFormat="1" outlineLevel="1" x14ac:dyDescent="0.25">
      <c r="A19" s="129" t="s">
        <v>928</v>
      </c>
      <c r="B19" s="124" t="s">
        <v>942</v>
      </c>
      <c r="C19" s="121"/>
      <c r="D19" s="14"/>
      <c r="E19" s="14"/>
      <c r="F19" s="14"/>
      <c r="G19" s="14"/>
      <c r="H19" s="14"/>
      <c r="I19" s="14"/>
      <c r="J19" s="14"/>
      <c r="K19" s="14"/>
      <c r="L19" s="14"/>
      <c r="M19" s="14"/>
    </row>
    <row r="20" spans="1:14" s="95" customFormat="1" outlineLevel="1" x14ac:dyDescent="0.25">
      <c r="A20" s="129" t="s">
        <v>929</v>
      </c>
      <c r="B20" s="131"/>
      <c r="C20" s="121"/>
      <c r="D20" s="98"/>
      <c r="E20" s="98"/>
      <c r="F20" s="98"/>
      <c r="G20" s="98"/>
      <c r="H20" s="98"/>
      <c r="I20" s="98"/>
      <c r="J20" s="98"/>
      <c r="K20" s="98"/>
      <c r="L20" s="98"/>
      <c r="M20" s="98"/>
    </row>
    <row r="21" spans="1:14" s="95" customFormat="1" outlineLevel="1" x14ac:dyDescent="0.25">
      <c r="A21" s="129" t="s">
        <v>930</v>
      </c>
      <c r="B21" s="131"/>
      <c r="C21" s="121"/>
      <c r="D21" s="98"/>
      <c r="E21" s="98"/>
      <c r="F21" s="98"/>
      <c r="G21" s="98"/>
      <c r="H21" s="98"/>
      <c r="I21" s="98"/>
      <c r="J21" s="98"/>
      <c r="K21" s="98"/>
      <c r="L21" s="98"/>
      <c r="M21" s="98"/>
    </row>
    <row r="22" spans="1:14" s="95" customFormat="1" outlineLevel="1" x14ac:dyDescent="0.25">
      <c r="A22" s="129" t="s">
        <v>931</v>
      </c>
      <c r="B22" s="131"/>
      <c r="C22" s="121"/>
      <c r="D22" s="98"/>
      <c r="E22" s="98"/>
      <c r="F22" s="98"/>
      <c r="G22" s="98"/>
      <c r="H22" s="98"/>
      <c r="I22" s="98"/>
      <c r="J22" s="98"/>
      <c r="K22" s="98"/>
      <c r="L22" s="98"/>
      <c r="M22" s="98"/>
    </row>
    <row r="23" spans="1:14" s="95" customFormat="1" outlineLevel="1" x14ac:dyDescent="0.25">
      <c r="A23" s="129" t="s">
        <v>932</v>
      </c>
      <c r="B23" s="131"/>
      <c r="C23" s="121"/>
      <c r="D23" s="98"/>
      <c r="E23" s="98"/>
      <c r="F23" s="98"/>
      <c r="G23" s="98"/>
      <c r="H23" s="98"/>
      <c r="I23" s="98"/>
      <c r="J23" s="98"/>
      <c r="K23" s="98"/>
      <c r="L23" s="98"/>
      <c r="M23" s="98"/>
    </row>
    <row r="24" spans="1:14" s="62" customFormat="1" ht="18.75" x14ac:dyDescent="0.25">
      <c r="A24" s="126"/>
      <c r="B24" s="126" t="s">
        <v>940</v>
      </c>
      <c r="C24" s="125" t="s">
        <v>163</v>
      </c>
      <c r="D24" s="14"/>
      <c r="E24" s="14"/>
      <c r="F24" s="14"/>
      <c r="G24" s="14"/>
      <c r="H24" s="14"/>
      <c r="I24" s="14"/>
      <c r="J24" s="14"/>
      <c r="K24" s="14"/>
      <c r="L24" s="14"/>
      <c r="M24" s="14"/>
    </row>
    <row r="25" spans="1:14" s="62" customFormat="1" x14ac:dyDescent="0.25">
      <c r="A25" s="129" t="s">
        <v>933</v>
      </c>
      <c r="B25" s="124" t="s">
        <v>164</v>
      </c>
      <c r="C25" s="121" t="s">
        <v>186</v>
      </c>
      <c r="D25" s="14"/>
      <c r="E25" s="14"/>
      <c r="F25" s="14"/>
      <c r="G25" s="14"/>
      <c r="H25" s="14"/>
      <c r="I25" s="14"/>
      <c r="J25" s="14"/>
      <c r="K25" s="14"/>
      <c r="L25" s="14"/>
      <c r="M25" s="14"/>
    </row>
    <row r="26" spans="1:14" s="62" customFormat="1" x14ac:dyDescent="0.25">
      <c r="A26" s="129" t="s">
        <v>934</v>
      </c>
      <c r="B26" s="124" t="s">
        <v>165</v>
      </c>
      <c r="C26" s="121" t="s">
        <v>187</v>
      </c>
      <c r="D26" s="14"/>
      <c r="E26" s="14"/>
      <c r="F26" s="14"/>
      <c r="G26" s="14"/>
      <c r="H26" s="14"/>
      <c r="I26" s="14"/>
      <c r="J26" s="14"/>
      <c r="K26" s="14"/>
      <c r="L26" s="14"/>
      <c r="M26" s="14"/>
    </row>
    <row r="27" spans="1:14" s="62" customFormat="1" x14ac:dyDescent="0.25">
      <c r="A27" s="129" t="s">
        <v>935</v>
      </c>
      <c r="B27" s="124" t="s">
        <v>166</v>
      </c>
      <c r="C27" s="121" t="s">
        <v>188</v>
      </c>
      <c r="D27" s="14"/>
      <c r="E27" s="14"/>
      <c r="F27" s="14"/>
      <c r="G27" s="14"/>
      <c r="H27" s="14"/>
      <c r="I27" s="14"/>
      <c r="J27" s="14"/>
      <c r="K27" s="14"/>
      <c r="L27" s="14"/>
      <c r="M27" s="14"/>
    </row>
    <row r="28" spans="1:14" s="62" customFormat="1" outlineLevel="1" x14ac:dyDescent="0.25">
      <c r="A28" s="129" t="s">
        <v>933</v>
      </c>
      <c r="B28" s="122"/>
      <c r="C28" s="121"/>
      <c r="D28" s="14"/>
      <c r="E28" s="14"/>
      <c r="F28" s="14"/>
      <c r="G28" s="14"/>
      <c r="H28" s="14"/>
      <c r="I28" s="14"/>
      <c r="J28" s="14"/>
      <c r="K28" s="14"/>
      <c r="L28" s="14"/>
      <c r="M28" s="14"/>
    </row>
    <row r="29" spans="1:14" s="62" customFormat="1" outlineLevel="1" x14ac:dyDescent="0.25">
      <c r="A29" s="129" t="s">
        <v>936</v>
      </c>
      <c r="B29" s="122"/>
      <c r="C29" s="121"/>
      <c r="D29" s="14"/>
      <c r="E29" s="14"/>
      <c r="F29" s="14"/>
      <c r="G29" s="14"/>
      <c r="H29" s="14"/>
      <c r="I29" s="14"/>
      <c r="J29" s="14"/>
      <c r="K29" s="14"/>
      <c r="L29" s="14"/>
      <c r="M29" s="14"/>
    </row>
    <row r="30" spans="1:14" s="62" customFormat="1" outlineLevel="1" x14ac:dyDescent="0.25">
      <c r="A30" s="129" t="s">
        <v>937</v>
      </c>
      <c r="B30" s="124"/>
      <c r="C30" s="121"/>
      <c r="D30" s="14"/>
      <c r="E30" s="14"/>
      <c r="F30" s="14"/>
      <c r="G30" s="14"/>
      <c r="H30" s="14"/>
      <c r="I30" s="14"/>
      <c r="J30" s="14"/>
      <c r="K30" s="14"/>
      <c r="L30" s="14"/>
      <c r="M30" s="14"/>
    </row>
    <row r="31" spans="1:14" ht="18.75" x14ac:dyDescent="0.25">
      <c r="A31" s="126"/>
      <c r="B31" s="126" t="s">
        <v>941</v>
      </c>
      <c r="C31" s="125" t="s">
        <v>63</v>
      </c>
    </row>
    <row r="32" spans="1:14" x14ac:dyDescent="0.25">
      <c r="A32" s="129" t="s">
        <v>938</v>
      </c>
      <c r="B32" s="123" t="s">
        <v>66</v>
      </c>
      <c r="C32" s="121" t="s">
        <v>55</v>
      </c>
    </row>
    <row r="33" spans="1:2" x14ac:dyDescent="0.25">
      <c r="A33" s="99"/>
      <c r="B33" s="97"/>
    </row>
    <row r="34" spans="1:2" x14ac:dyDescent="0.25">
      <c r="A34" s="99"/>
      <c r="B34" s="97"/>
    </row>
    <row r="35" spans="1:2" x14ac:dyDescent="0.25">
      <c r="A35" s="99"/>
      <c r="B35" s="97"/>
    </row>
    <row r="36" spans="1:2" x14ac:dyDescent="0.25">
      <c r="A36" s="99"/>
      <c r="B36" s="97"/>
    </row>
    <row r="37" spans="1:2" x14ac:dyDescent="0.25">
      <c r="A37" s="99"/>
      <c r="B37" s="97"/>
    </row>
    <row r="38" spans="1:2" x14ac:dyDescent="0.25">
      <c r="B38" s="97"/>
    </row>
    <row r="39" spans="1:2" x14ac:dyDescent="0.25">
      <c r="B39" s="97"/>
    </row>
    <row r="40" spans="1:2" x14ac:dyDescent="0.25">
      <c r="B40" s="97"/>
    </row>
    <row r="41" spans="1:2" x14ac:dyDescent="0.25">
      <c r="B41" s="97"/>
    </row>
    <row r="42" spans="1:2" x14ac:dyDescent="0.25">
      <c r="B42" s="97"/>
    </row>
    <row r="43" spans="1:2" x14ac:dyDescent="0.25">
      <c r="B43" s="97"/>
    </row>
    <row r="44" spans="1:2" x14ac:dyDescent="0.25">
      <c r="B44" s="97"/>
    </row>
    <row r="45" spans="1:2" x14ac:dyDescent="0.25">
      <c r="B45" s="97"/>
    </row>
    <row r="46" spans="1:2" x14ac:dyDescent="0.25">
      <c r="B46" s="97"/>
    </row>
    <row r="47" spans="1:2" x14ac:dyDescent="0.25">
      <c r="B47" s="97"/>
    </row>
    <row r="48" spans="1:2" x14ac:dyDescent="0.25">
      <c r="B48" s="97"/>
    </row>
    <row r="49" spans="2:2" x14ac:dyDescent="0.25">
      <c r="B49" s="97"/>
    </row>
    <row r="50" spans="2:2" x14ac:dyDescent="0.25">
      <c r="B50" s="97"/>
    </row>
    <row r="51" spans="2:2" x14ac:dyDescent="0.25">
      <c r="B51" s="97"/>
    </row>
    <row r="52" spans="2:2" x14ac:dyDescent="0.25">
      <c r="B52" s="97"/>
    </row>
    <row r="53" spans="2:2" x14ac:dyDescent="0.25">
      <c r="B53" s="97"/>
    </row>
    <row r="54" spans="2:2" x14ac:dyDescent="0.25">
      <c r="B54" s="97"/>
    </row>
    <row r="55" spans="2:2" x14ac:dyDescent="0.25">
      <c r="B55" s="97"/>
    </row>
    <row r="56" spans="2:2" x14ac:dyDescent="0.25">
      <c r="B56" s="97"/>
    </row>
    <row r="57" spans="2:2" x14ac:dyDescent="0.25">
      <c r="B57" s="97"/>
    </row>
    <row r="58" spans="2:2" x14ac:dyDescent="0.25">
      <c r="B58" s="97"/>
    </row>
    <row r="59" spans="2:2" x14ac:dyDescent="0.25">
      <c r="B59" s="97"/>
    </row>
    <row r="60" spans="2:2" x14ac:dyDescent="0.25">
      <c r="B60" s="97"/>
    </row>
    <row r="61" spans="2:2" x14ac:dyDescent="0.25">
      <c r="B61" s="97"/>
    </row>
    <row r="62" spans="2:2" x14ac:dyDescent="0.25">
      <c r="B62" s="97"/>
    </row>
    <row r="63" spans="2:2" x14ac:dyDescent="0.25">
      <c r="B63" s="97"/>
    </row>
    <row r="64" spans="2:2" x14ac:dyDescent="0.25">
      <c r="B64" s="97"/>
    </row>
    <row r="65" spans="2:2" x14ac:dyDescent="0.25">
      <c r="B65" s="97"/>
    </row>
    <row r="66" spans="2:2" x14ac:dyDescent="0.25">
      <c r="B66" s="97"/>
    </row>
    <row r="67" spans="2:2" x14ac:dyDescent="0.25">
      <c r="B67" s="97"/>
    </row>
    <row r="68" spans="2:2" x14ac:dyDescent="0.25">
      <c r="B68" s="97"/>
    </row>
    <row r="69" spans="2:2" x14ac:dyDescent="0.25">
      <c r="B69" s="97"/>
    </row>
    <row r="70" spans="2:2" x14ac:dyDescent="0.25">
      <c r="B70" s="97"/>
    </row>
    <row r="71" spans="2:2" x14ac:dyDescent="0.25">
      <c r="B71" s="97"/>
    </row>
    <row r="72" spans="2:2" x14ac:dyDescent="0.25">
      <c r="B72" s="97"/>
    </row>
    <row r="73" spans="2:2" x14ac:dyDescent="0.25">
      <c r="B73" s="97"/>
    </row>
    <row r="74" spans="2:2" x14ac:dyDescent="0.25">
      <c r="B74" s="97"/>
    </row>
    <row r="75" spans="2:2" x14ac:dyDescent="0.25">
      <c r="B75" s="97"/>
    </row>
    <row r="76" spans="2:2" x14ac:dyDescent="0.25">
      <c r="B76" s="97"/>
    </row>
    <row r="77" spans="2:2" x14ac:dyDescent="0.25">
      <c r="B77" s="97"/>
    </row>
    <row r="78" spans="2:2" x14ac:dyDescent="0.25">
      <c r="B78" s="97"/>
    </row>
    <row r="79" spans="2:2" x14ac:dyDescent="0.25">
      <c r="B79" s="97"/>
    </row>
    <row r="80" spans="2:2" x14ac:dyDescent="0.25">
      <c r="B80" s="97"/>
    </row>
    <row r="81" spans="2:2" x14ac:dyDescent="0.25">
      <c r="B81" s="97"/>
    </row>
    <row r="82" spans="2:2" x14ac:dyDescent="0.25">
      <c r="B82" s="97"/>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97"/>
    </row>
    <row r="94" spans="2:2" x14ac:dyDescent="0.25">
      <c r="B94" s="97"/>
    </row>
    <row r="95" spans="2:2" x14ac:dyDescent="0.25">
      <c r="B95" s="97"/>
    </row>
    <row r="96" spans="2:2" x14ac:dyDescent="0.25">
      <c r="B96" s="97"/>
    </row>
    <row r="97" spans="2:2" x14ac:dyDescent="0.25">
      <c r="B97" s="97"/>
    </row>
    <row r="98" spans="2:2" x14ac:dyDescent="0.25">
      <c r="B98" s="97"/>
    </row>
    <row r="99" spans="2:2" x14ac:dyDescent="0.25">
      <c r="B99" s="97"/>
    </row>
    <row r="100" spans="2:2" x14ac:dyDescent="0.25">
      <c r="B100" s="97"/>
    </row>
    <row r="101" spans="2:2" x14ac:dyDescent="0.25">
      <c r="B101" s="8"/>
    </row>
    <row r="102" spans="2:2" x14ac:dyDescent="0.25">
      <c r="B102" s="97"/>
    </row>
    <row r="103" spans="2:2" x14ac:dyDescent="0.25">
      <c r="B103" s="97"/>
    </row>
    <row r="104" spans="2:2" x14ac:dyDescent="0.25">
      <c r="B104" s="97"/>
    </row>
    <row r="105" spans="2:2" x14ac:dyDescent="0.25">
      <c r="B105" s="97"/>
    </row>
    <row r="106" spans="2:2" x14ac:dyDescent="0.25">
      <c r="B106" s="97"/>
    </row>
    <row r="107" spans="2:2" x14ac:dyDescent="0.25">
      <c r="B107" s="97"/>
    </row>
    <row r="108" spans="2:2" x14ac:dyDescent="0.25">
      <c r="B108" s="97"/>
    </row>
    <row r="109" spans="2:2" x14ac:dyDescent="0.25">
      <c r="B109" s="97"/>
    </row>
    <row r="110" spans="2:2" x14ac:dyDescent="0.25">
      <c r="B110" s="97"/>
    </row>
    <row r="111" spans="2:2" x14ac:dyDescent="0.25">
      <c r="B111" s="97"/>
    </row>
    <row r="112" spans="2:2" x14ac:dyDescent="0.25">
      <c r="B112" s="97"/>
    </row>
    <row r="113" spans="2:2" x14ac:dyDescent="0.25">
      <c r="B113" s="97"/>
    </row>
    <row r="114" spans="2:2" x14ac:dyDescent="0.25">
      <c r="B114" s="97"/>
    </row>
    <row r="115" spans="2:2" x14ac:dyDescent="0.25">
      <c r="B115" s="97"/>
    </row>
    <row r="116" spans="2:2" x14ac:dyDescent="0.25">
      <c r="B116" s="97"/>
    </row>
    <row r="117" spans="2:2" x14ac:dyDescent="0.25">
      <c r="B117" s="97"/>
    </row>
    <row r="118" spans="2:2" x14ac:dyDescent="0.25">
      <c r="B118" s="97"/>
    </row>
    <row r="120" spans="2:2" x14ac:dyDescent="0.25">
      <c r="B120" s="97"/>
    </row>
    <row r="121" spans="2:2" x14ac:dyDescent="0.25">
      <c r="B121" s="97"/>
    </row>
    <row r="122" spans="2:2" x14ac:dyDescent="0.25">
      <c r="B122" s="97"/>
    </row>
    <row r="127" spans="2:2" x14ac:dyDescent="0.25">
      <c r="B127" s="4"/>
    </row>
    <row r="128" spans="2:2" x14ac:dyDescent="0.25">
      <c r="B128" s="6"/>
    </row>
    <row r="134" spans="2:2" x14ac:dyDescent="0.25">
      <c r="B134" s="13"/>
    </row>
    <row r="135" spans="2:2" x14ac:dyDescent="0.25">
      <c r="B135" s="97"/>
    </row>
    <row r="137" spans="2:2" x14ac:dyDescent="0.25">
      <c r="B137" s="97"/>
    </row>
    <row r="138" spans="2:2" x14ac:dyDescent="0.25">
      <c r="B138" s="97"/>
    </row>
    <row r="139" spans="2:2" x14ac:dyDescent="0.25">
      <c r="B139" s="97"/>
    </row>
    <row r="140" spans="2:2" x14ac:dyDescent="0.25">
      <c r="B140" s="97"/>
    </row>
    <row r="141" spans="2:2" x14ac:dyDescent="0.25">
      <c r="B141" s="97"/>
    </row>
    <row r="142" spans="2:2" x14ac:dyDescent="0.25">
      <c r="B142" s="97"/>
    </row>
    <row r="143" spans="2:2" x14ac:dyDescent="0.25">
      <c r="B143" s="97"/>
    </row>
    <row r="144" spans="2:2" x14ac:dyDescent="0.25">
      <c r="B144" s="97"/>
    </row>
    <row r="145" spans="2:2" x14ac:dyDescent="0.25">
      <c r="B145" s="97"/>
    </row>
    <row r="146" spans="2:2" x14ac:dyDescent="0.25">
      <c r="B146" s="97"/>
    </row>
    <row r="147" spans="2:2" x14ac:dyDescent="0.25">
      <c r="B147" s="97"/>
    </row>
    <row r="148" spans="2:2" x14ac:dyDescent="0.25">
      <c r="B148" s="97"/>
    </row>
    <row r="245" spans="2:2" x14ac:dyDescent="0.25">
      <c r="B245" s="54"/>
    </row>
    <row r="246" spans="2:2" x14ac:dyDescent="0.25">
      <c r="B246" s="97"/>
    </row>
    <row r="247" spans="2:2" x14ac:dyDescent="0.25">
      <c r="B247" s="97"/>
    </row>
    <row r="250" spans="2:2" x14ac:dyDescent="0.25">
      <c r="B250" s="97"/>
    </row>
    <row r="266" spans="2:2" x14ac:dyDescent="0.25">
      <c r="B266" s="54"/>
    </row>
    <row r="296" spans="2:2" x14ac:dyDescent="0.25">
      <c r="B296" s="4"/>
    </row>
    <row r="297" spans="2:2" x14ac:dyDescent="0.25">
      <c r="B297" s="97"/>
    </row>
    <row r="299" spans="2:2" x14ac:dyDescent="0.25">
      <c r="B299" s="97"/>
    </row>
    <row r="300" spans="2:2" x14ac:dyDescent="0.25">
      <c r="B300" s="97"/>
    </row>
    <row r="301" spans="2:2" x14ac:dyDescent="0.25">
      <c r="B301" s="97"/>
    </row>
    <row r="302" spans="2:2" x14ac:dyDescent="0.25">
      <c r="B302" s="97"/>
    </row>
    <row r="303" spans="2:2" x14ac:dyDescent="0.25">
      <c r="B303" s="97"/>
    </row>
    <row r="304" spans="2:2" x14ac:dyDescent="0.25">
      <c r="B304" s="97"/>
    </row>
    <row r="305" spans="2:2" x14ac:dyDescent="0.25">
      <c r="B305" s="97"/>
    </row>
    <row r="306" spans="2:2" x14ac:dyDescent="0.25">
      <c r="B306" s="97"/>
    </row>
    <row r="307" spans="2:2" x14ac:dyDescent="0.25">
      <c r="B307" s="97"/>
    </row>
    <row r="308" spans="2:2" x14ac:dyDescent="0.25">
      <c r="B308" s="97"/>
    </row>
    <row r="309" spans="2:2" x14ac:dyDescent="0.25">
      <c r="B309" s="97"/>
    </row>
    <row r="310" spans="2:2" x14ac:dyDescent="0.25">
      <c r="B310" s="97"/>
    </row>
    <row r="322" spans="2:2" x14ac:dyDescent="0.25">
      <c r="B322" s="97"/>
    </row>
    <row r="323" spans="2:2" x14ac:dyDescent="0.25">
      <c r="B323" s="97"/>
    </row>
    <row r="324" spans="2:2" x14ac:dyDescent="0.25">
      <c r="B324" s="97"/>
    </row>
    <row r="325" spans="2:2" x14ac:dyDescent="0.25">
      <c r="B325" s="97"/>
    </row>
    <row r="326" spans="2:2" x14ac:dyDescent="0.25">
      <c r="B326" s="97"/>
    </row>
    <row r="327" spans="2:2" x14ac:dyDescent="0.25">
      <c r="B327" s="97"/>
    </row>
    <row r="328" spans="2:2" x14ac:dyDescent="0.25">
      <c r="B328" s="97"/>
    </row>
    <row r="329" spans="2:2" x14ac:dyDescent="0.25">
      <c r="B329" s="97"/>
    </row>
    <row r="330" spans="2:2" x14ac:dyDescent="0.25">
      <c r="B330" s="97"/>
    </row>
    <row r="332" spans="2:2" x14ac:dyDescent="0.25">
      <c r="B332" s="97"/>
    </row>
    <row r="333" spans="2:2" x14ac:dyDescent="0.25">
      <c r="B333" s="97"/>
    </row>
    <row r="334" spans="2:2" x14ac:dyDescent="0.25">
      <c r="B334" s="97"/>
    </row>
    <row r="335" spans="2:2" x14ac:dyDescent="0.25">
      <c r="B335" s="97"/>
    </row>
    <row r="336" spans="2:2" x14ac:dyDescent="0.25">
      <c r="B336" s="97"/>
    </row>
    <row r="338" spans="2:2" x14ac:dyDescent="0.25">
      <c r="B338" s="97"/>
    </row>
    <row r="341" spans="2:2" x14ac:dyDescent="0.25">
      <c r="B341" s="97"/>
    </row>
    <row r="344" spans="2:2" x14ac:dyDescent="0.25">
      <c r="B344" s="97"/>
    </row>
    <row r="345" spans="2:2" x14ac:dyDescent="0.25">
      <c r="B345" s="97"/>
    </row>
    <row r="346" spans="2:2" x14ac:dyDescent="0.25">
      <c r="B346" s="97"/>
    </row>
    <row r="347" spans="2:2" x14ac:dyDescent="0.25">
      <c r="B347" s="97"/>
    </row>
    <row r="348" spans="2:2" x14ac:dyDescent="0.25">
      <c r="B348" s="97"/>
    </row>
    <row r="349" spans="2:2" x14ac:dyDescent="0.25">
      <c r="B349" s="97"/>
    </row>
    <row r="350" spans="2:2" x14ac:dyDescent="0.25">
      <c r="B350" s="97"/>
    </row>
    <row r="351" spans="2:2" x14ac:dyDescent="0.25">
      <c r="B351" s="97"/>
    </row>
    <row r="352" spans="2:2" x14ac:dyDescent="0.25">
      <c r="B352" s="97"/>
    </row>
    <row r="353" spans="2:2" x14ac:dyDescent="0.25">
      <c r="B353" s="97"/>
    </row>
    <row r="354" spans="2:2" x14ac:dyDescent="0.25">
      <c r="B354" s="97"/>
    </row>
    <row r="355" spans="2:2" x14ac:dyDescent="0.25">
      <c r="B355" s="97"/>
    </row>
    <row r="356" spans="2:2" x14ac:dyDescent="0.25">
      <c r="B356" s="97"/>
    </row>
    <row r="357" spans="2:2" x14ac:dyDescent="0.25">
      <c r="B357" s="97"/>
    </row>
    <row r="358" spans="2:2" x14ac:dyDescent="0.25">
      <c r="B358" s="97"/>
    </row>
    <row r="359" spans="2:2" x14ac:dyDescent="0.25">
      <c r="B359" s="97"/>
    </row>
    <row r="360" spans="2:2" x14ac:dyDescent="0.25">
      <c r="B360" s="97"/>
    </row>
    <row r="361" spans="2:2" x14ac:dyDescent="0.25">
      <c r="B361" s="97"/>
    </row>
    <row r="362" spans="2:2" x14ac:dyDescent="0.25">
      <c r="B362" s="97"/>
    </row>
    <row r="366" spans="2:2" x14ac:dyDescent="0.25">
      <c r="B366" s="4"/>
    </row>
    <row r="383" spans="2:2" x14ac:dyDescent="0.25">
      <c r="B383" s="15"/>
    </row>
  </sheetData>
  <sheetProtection password="D5BB" sheet="1" objects="1" scenarios="1" selectLockedCells="1" selectUnlockedCell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4</vt:i4>
      </vt:variant>
    </vt:vector>
  </HeadingPairs>
  <TitlesOfParts>
    <vt:vector size="8" baseType="lpstr">
      <vt:lpstr>Introduction</vt:lpstr>
      <vt:lpstr>A. HTT General</vt:lpstr>
      <vt:lpstr>B1. HTT Mortgage Assets</vt:lpstr>
      <vt:lpstr>C. HTT Harmonised Glossary</vt:lpstr>
      <vt:lpstr>'A. HTT General'!Tulostusalue</vt:lpstr>
      <vt:lpstr>'B1. HTT Mortgage Assets'!Tulostusalue</vt:lpstr>
      <vt:lpstr>'C. HTT Harmonised Glossary'!Tulostusalue</vt:lpstr>
      <vt:lpstr>Introduction!Tulostusalue</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Mauro Jaana</cp:lastModifiedBy>
  <cp:lastPrinted>2015-09-17T09:13:43Z</cp:lastPrinted>
  <dcterms:created xsi:type="dcterms:W3CDTF">2015-01-27T16:00:44Z</dcterms:created>
  <dcterms:modified xsi:type="dcterms:W3CDTF">2016-11-11T09:45:49Z</dcterms:modified>
  <cp:contentStatus/>
</cp:coreProperties>
</file>